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Legal Delinquency Staff files NPF ONLY\Withdrawal Liability\Worksheets\"/>
    </mc:Choice>
  </mc:AlternateContent>
  <xr:revisionPtr revIDLastSave="0" documentId="13_ncr:1_{635B4715-5B94-4D3A-A86A-BD85DF1580EA}" xr6:coauthVersionLast="45" xr6:coauthVersionMax="45" xr10:uidLastSave="{00000000-0000-0000-0000-000000000000}"/>
  <bookViews>
    <workbookView xWindow="-19035" yWindow="315" windowWidth="18525" windowHeight="14580" xr2:uid="{61DB09CF-2662-4127-902F-2EC73DA148FC}"/>
  </bookViews>
  <sheets>
    <sheet name="Exhibit I" sheetId="1" r:id="rId1"/>
  </sheets>
  <externalReferences>
    <externalReference r:id="rId2"/>
  </externalReferences>
  <definedNames>
    <definedName name="_Fill" hidden="1">#REF!</definedName>
    <definedName name="_xlnm.Print_Area" localSheetId="0">'Exhibit I'!$A$1:$I$47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7" i="1" l="1"/>
  <c r="C37" i="1"/>
  <c r="B37" i="1"/>
  <c r="H36" i="1"/>
  <c r="I36" i="1" s="1"/>
  <c r="E36" i="1"/>
  <c r="H35" i="1"/>
  <c r="I35" i="1" s="1"/>
  <c r="E35" i="1"/>
  <c r="H34" i="1"/>
  <c r="I34" i="1" s="1"/>
  <c r="E34" i="1"/>
  <c r="H33" i="1"/>
  <c r="I33" i="1" s="1"/>
  <c r="E33" i="1"/>
  <c r="H32" i="1"/>
  <c r="I32" i="1" s="1"/>
  <c r="E32" i="1"/>
  <c r="H31" i="1"/>
  <c r="I31" i="1" s="1"/>
  <c r="E31" i="1"/>
  <c r="H30" i="1"/>
  <c r="I30" i="1" s="1"/>
  <c r="E30" i="1"/>
  <c r="H29" i="1"/>
  <c r="I29" i="1" s="1"/>
  <c r="E29" i="1"/>
  <c r="H28" i="1"/>
  <c r="I28" i="1" s="1"/>
  <c r="E28" i="1"/>
  <c r="H27" i="1"/>
  <c r="I27" i="1" s="1"/>
  <c r="E27" i="1"/>
  <c r="H26" i="1"/>
  <c r="I26" i="1" s="1"/>
  <c r="E26" i="1"/>
  <c r="H25" i="1"/>
  <c r="I25" i="1" s="1"/>
  <c r="E25" i="1"/>
  <c r="H24" i="1"/>
  <c r="I24" i="1" s="1"/>
  <c r="E24" i="1"/>
  <c r="H23" i="1"/>
  <c r="I23" i="1" s="1"/>
  <c r="E23" i="1"/>
  <c r="H22" i="1"/>
  <c r="I22" i="1" s="1"/>
  <c r="E22" i="1"/>
  <c r="H21" i="1"/>
  <c r="I21" i="1" s="1"/>
  <c r="E21" i="1"/>
  <c r="H20" i="1"/>
  <c r="I20" i="1" s="1"/>
  <c r="E20" i="1"/>
  <c r="H19" i="1"/>
  <c r="I19" i="1" s="1"/>
  <c r="E19" i="1"/>
  <c r="H18" i="1"/>
  <c r="I18" i="1" s="1"/>
  <c r="E18" i="1"/>
  <c r="H17" i="1"/>
  <c r="I17" i="1" s="1"/>
  <c r="E17" i="1"/>
  <c r="E37" i="1" s="1"/>
  <c r="I39" i="1" l="1"/>
  <c r="I41" i="1" l="1"/>
  <c r="I43" i="1" s="1"/>
  <c r="I44" i="1" s="1"/>
</calcChain>
</file>

<file path=xl/sharedStrings.xml><?xml version="1.0" encoding="utf-8"?>
<sst xmlns="http://schemas.openxmlformats.org/spreadsheetml/2006/main" count="37" uniqueCount="29">
  <si>
    <t>Exhibit I</t>
  </si>
  <si>
    <t>Sheet Metal Workers' National Pension Fund</t>
  </si>
  <si>
    <t>Determination of Employer Withdrawal Liability Payments</t>
  </si>
  <si>
    <t>For Withdrawals During the Plan Year Ending December 31, 2020</t>
  </si>
  <si>
    <t>Contributions</t>
  </si>
  <si>
    <t>Unamortized Balance of Withdrawal Liability Pools</t>
  </si>
  <si>
    <t>5-Year Total,</t>
  </si>
  <si>
    <t>Employer's</t>
  </si>
  <si>
    <t>Basic</t>
  </si>
  <si>
    <t>Reallocated</t>
  </si>
  <si>
    <t>Affected Benefits</t>
  </si>
  <si>
    <t>Total</t>
  </si>
  <si>
    <t>Adjusted for</t>
  </si>
  <si>
    <t>Share of</t>
  </si>
  <si>
    <t>Pools</t>
  </si>
  <si>
    <t>Withdrawn</t>
  </si>
  <si>
    <t>5-Year</t>
  </si>
  <si>
    <t>Unamortized</t>
  </si>
  <si>
    <t>Year Ended</t>
  </si>
  <si>
    <t>As of 12/31</t>
  </si>
  <si>
    <t>Employers</t>
  </si>
  <si>
    <t>Gross allocable amount of unfunded vested benefits</t>
  </si>
  <si>
    <t>De minimis reduction</t>
  </si>
  <si>
    <t>A.  Excess assessment (over $100,000)</t>
  </si>
  <si>
    <t>B.  Lesser of 50,000 and 0.75% of UVB</t>
  </si>
  <si>
    <t>C.  [B]-[A] not less than zero</t>
  </si>
  <si>
    <t>Net allocable amount of unfunded vested benefits*</t>
  </si>
  <si>
    <t>* Does not reflect any impact of any partial withdrawal,</t>
  </si>
  <si>
    <t xml:space="preserve">   limitation on annual payments or sale of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</si>
</sst>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0"/>
      <color indexed="12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43" fontId="2" fillId="0" borderId="0" xfId="1"/>
    <xf numFmtId="164" fontId="0" fillId="0" borderId="0" xfId="0" applyNumberFormat="1"/>
    <xf numFmtId="164" fontId="1" fillId="0" borderId="0" xfId="0" applyNumberFormat="1" applyFont="1" applyAlignment="1" applyProtection="1">
      <alignment horizontal="center"/>
    </xf>
    <xf numFmtId="164" fontId="0" fillId="0" borderId="0" xfId="0" applyNumberForma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43" fontId="2" fillId="0" borderId="0" xfId="1" applyAlignment="1" applyProtection="1">
      <alignment horizontal="centerContinuous"/>
    </xf>
    <xf numFmtId="0" fontId="0" fillId="0" borderId="0" xfId="0" applyProtection="1"/>
    <xf numFmtId="164" fontId="2" fillId="0" borderId="0" xfId="0" applyNumberFormat="1" applyFont="1" applyAlignment="1" applyProtection="1">
      <alignment horizontal="centerContinuous"/>
    </xf>
    <xf numFmtId="0" fontId="2" fillId="0" borderId="0" xfId="0" applyFont="1" applyAlignment="1" applyProtection="1">
      <alignment horizontal="centerContinuous"/>
    </xf>
    <xf numFmtId="43" fontId="2" fillId="0" borderId="0" xfId="1" applyFont="1" applyAlignment="1" applyProtection="1">
      <alignment horizontal="centerContinuous"/>
    </xf>
    <xf numFmtId="0" fontId="2" fillId="0" borderId="0" xfId="0" applyFont="1" applyProtection="1"/>
    <xf numFmtId="1" fontId="1" fillId="0" borderId="0" xfId="2" applyNumberFormat="1" applyFont="1" applyAlignment="1" applyProtection="1">
      <alignment horizontal="center"/>
    </xf>
    <xf numFmtId="0" fontId="1" fillId="0" borderId="0" xfId="2" applyFont="1" applyAlignment="1" applyProtection="1">
      <alignment horizontal="center"/>
    </xf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43" fontId="2" fillId="0" borderId="0" xfId="1" applyAlignment="1" applyProtection="1">
      <alignment horizontal="center"/>
    </xf>
    <xf numFmtId="164" fontId="2" fillId="0" borderId="1" xfId="0" applyNumberFormat="1" applyFont="1" applyBorder="1" applyAlignment="1" applyProtection="1">
      <alignment horizontal="center"/>
    </xf>
    <xf numFmtId="164" fontId="0" fillId="0" borderId="2" xfId="0" applyNumberFormat="1" applyBorder="1" applyAlignment="1" applyProtection="1">
      <alignment horizontal="centerContinuous"/>
    </xf>
    <xf numFmtId="164" fontId="0" fillId="0" borderId="3" xfId="0" applyNumberForma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164" fontId="4" fillId="0" borderId="0" xfId="0" applyNumberFormat="1" applyFont="1" applyAlignment="1" applyProtection="1">
      <alignment horizontal="center"/>
    </xf>
    <xf numFmtId="37" fontId="0" fillId="0" borderId="0" xfId="0" applyNumberFormat="1" applyProtection="1"/>
    <xf numFmtId="164" fontId="2" fillId="0" borderId="0" xfId="1" applyNumberFormat="1" applyProtection="1"/>
    <xf numFmtId="37" fontId="2" fillId="0" borderId="0" xfId="3" applyNumberFormat="1" applyProtection="1"/>
    <xf numFmtId="41" fontId="2" fillId="0" borderId="0" xfId="0" applyNumberFormat="1" applyFont="1" applyProtection="1"/>
    <xf numFmtId="41" fontId="2" fillId="0" borderId="0" xfId="3" applyNumberFormat="1" applyProtection="1"/>
    <xf numFmtId="37" fontId="0" fillId="0" borderId="4" xfId="0" applyNumberFormat="1" applyBorder="1" applyProtection="1"/>
    <xf numFmtId="164" fontId="0" fillId="0" borderId="0" xfId="0" applyNumberFormat="1" applyProtection="1"/>
    <xf numFmtId="164" fontId="2" fillId="0" borderId="0" xfId="0" applyNumberFormat="1" applyFont="1" applyProtection="1"/>
    <xf numFmtId="164" fontId="6" fillId="0" borderId="0" xfId="0" applyNumberFormat="1" applyFont="1" applyProtection="1"/>
    <xf numFmtId="43" fontId="2" fillId="0" borderId="0" xfId="1" applyProtection="1"/>
    <xf numFmtId="43" fontId="2" fillId="0" borderId="0" xfId="1" applyFill="1" applyProtection="1"/>
    <xf numFmtId="43" fontId="1" fillId="0" borderId="0" xfId="1" applyFont="1" applyProtection="1"/>
    <xf numFmtId="164" fontId="3" fillId="2" borderId="4" xfId="0" quotePrefix="1" applyNumberFormat="1" applyFont="1" applyFill="1" applyBorder="1" applyAlignment="1" applyProtection="1">
      <alignment horizontal="center" vertical="center" wrapText="1"/>
      <protection locked="0"/>
    </xf>
    <xf numFmtId="164" fontId="3" fillId="2" borderId="0" xfId="0" quotePrefix="1" applyNumberFormat="1" applyFont="1" applyFill="1" applyAlignment="1" applyProtection="1">
      <alignment horizontal="center" vertical="center" wrapText="1"/>
      <protection locked="0"/>
    </xf>
    <xf numFmtId="43" fontId="5" fillId="2" borderId="0" xfId="1" applyFont="1" applyFill="1" applyProtection="1">
      <protection locked="0"/>
    </xf>
  </cellXfs>
  <cellStyles count="4">
    <cellStyle name="Comma" xfId="1" builtinId="3"/>
    <cellStyle name="Normal" xfId="0" builtinId="0"/>
    <cellStyle name="Normal 2" xfId="3" xr:uid="{4BBC5DF0-A8DD-4CE8-BA66-36BFE89E1253}"/>
    <cellStyle name="Normal_Model99_1" xfId="2" xr:uid="{7F8D52D3-E4BD-4BB6-804D-9A8A1EEE6D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Withdrawa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I"/>
      <sheetName val="Exhibit II"/>
      <sheetName val="Exhibit III"/>
      <sheetName val="P&amp;I"/>
      <sheetName val="20 year pymt schdl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48930-3F8D-4032-92B2-16742A6776F0}">
  <sheetPr>
    <pageSetUpPr fitToPage="1"/>
  </sheetPr>
  <dimension ref="A1:N55"/>
  <sheetViews>
    <sheetView tabSelected="1" zoomScaleNormal="100" workbookViewId="0">
      <selection activeCell="G26" sqref="G26"/>
    </sheetView>
  </sheetViews>
  <sheetFormatPr defaultRowHeight="12.75" x14ac:dyDescent="0.2"/>
  <cols>
    <col min="1" max="1" width="11" customWidth="1"/>
    <col min="2" max="3" width="13.7109375" customWidth="1"/>
    <col min="4" max="4" width="15.140625" bestFit="1" customWidth="1"/>
    <col min="5" max="5" width="14.42578125" bestFit="1" customWidth="1"/>
    <col min="6" max="6" width="15" style="4" bestFit="1" customWidth="1"/>
    <col min="7" max="7" width="14" style="4" bestFit="1" customWidth="1"/>
    <col min="8" max="8" width="13.140625" style="4" bestFit="1" customWidth="1"/>
    <col min="9" max="9" width="17.42578125" style="4" bestFit="1" customWidth="1"/>
    <col min="10" max="10" width="14.5703125" style="4" customWidth="1"/>
    <col min="11" max="11" width="14.42578125" style="4" bestFit="1" customWidth="1"/>
    <col min="12" max="12" width="11.42578125" bestFit="1" customWidth="1"/>
    <col min="13" max="13" width="13.85546875" style="3" bestFit="1" customWidth="1"/>
  </cols>
  <sheetData>
    <row r="1" spans="1:14" s="9" customFormat="1" x14ac:dyDescent="0.2">
      <c r="A1" s="5" t="s">
        <v>0</v>
      </c>
      <c r="B1" s="5"/>
      <c r="C1" s="5"/>
      <c r="D1" s="5"/>
      <c r="E1" s="5"/>
      <c r="F1" s="5"/>
      <c r="G1" s="5"/>
      <c r="H1" s="5"/>
      <c r="I1" s="5"/>
      <c r="J1" s="6"/>
      <c r="K1" s="6"/>
      <c r="L1" s="7"/>
      <c r="M1" s="8"/>
    </row>
    <row r="2" spans="1:14" s="13" customFormat="1" x14ac:dyDescent="0.2">
      <c r="A2" s="10"/>
      <c r="B2" s="11"/>
      <c r="C2" s="11"/>
      <c r="D2" s="11"/>
      <c r="E2" s="11"/>
      <c r="F2" s="10"/>
      <c r="G2" s="10"/>
      <c r="H2" s="10"/>
      <c r="I2" s="10"/>
      <c r="J2" s="10"/>
      <c r="K2" s="10"/>
      <c r="L2" s="11"/>
      <c r="M2" s="12"/>
    </row>
    <row r="3" spans="1:14" s="9" customFormat="1" x14ac:dyDescent="0.2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6"/>
      <c r="K3" s="6"/>
      <c r="L3" s="7"/>
      <c r="M3" s="8"/>
    </row>
    <row r="4" spans="1:14" s="9" customFormat="1" x14ac:dyDescent="0.2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6"/>
      <c r="K4" s="6"/>
      <c r="L4" s="7"/>
      <c r="M4" s="8"/>
    </row>
    <row r="5" spans="1:14" s="9" customFormat="1" x14ac:dyDescent="0.2">
      <c r="A5" s="15" t="s">
        <v>3</v>
      </c>
      <c r="B5" s="15"/>
      <c r="C5" s="15"/>
      <c r="D5" s="15"/>
      <c r="E5" s="15"/>
      <c r="F5" s="15"/>
      <c r="G5" s="15"/>
      <c r="H5" s="15"/>
      <c r="I5" s="15"/>
      <c r="J5" s="6"/>
      <c r="K5" s="6"/>
      <c r="L5" s="7"/>
      <c r="M5" s="8"/>
    </row>
    <row r="6" spans="1:14" s="16" customFormat="1" ht="12.6" customHeight="1" x14ac:dyDescent="0.2">
      <c r="F6" s="17"/>
      <c r="G6" s="17"/>
      <c r="H6" s="17"/>
      <c r="I6" s="17"/>
      <c r="J6" s="17"/>
      <c r="K6" s="17"/>
      <c r="M6" s="18"/>
    </row>
    <row r="7" spans="1:14" s="16" customFormat="1" ht="12.6" customHeight="1" thickBot="1" x14ac:dyDescent="0.25">
      <c r="F7" s="19" t="s">
        <v>4</v>
      </c>
      <c r="G7" s="19"/>
      <c r="H7" s="19"/>
      <c r="I7" s="19"/>
      <c r="J7" s="18"/>
    </row>
    <row r="8" spans="1:14" s="16" customFormat="1" ht="12.6" customHeight="1" thickTop="1" x14ac:dyDescent="0.2">
      <c r="F8" s="20"/>
      <c r="G8" s="21"/>
      <c r="H8" s="21"/>
      <c r="I8" s="21"/>
      <c r="J8" s="18"/>
    </row>
    <row r="9" spans="1:14" s="1" customFormat="1" ht="12.6" customHeight="1" x14ac:dyDescent="0.2">
      <c r="A9" s="16"/>
      <c r="B9" s="22" t="s">
        <v>5</v>
      </c>
      <c r="C9" s="23"/>
      <c r="D9" s="23"/>
      <c r="E9" s="23"/>
      <c r="F9" s="17" t="s">
        <v>6</v>
      </c>
      <c r="G9" s="39"/>
      <c r="H9" s="16"/>
      <c r="I9" s="18" t="s">
        <v>7</v>
      </c>
      <c r="J9" s="16"/>
      <c r="K9" s="16"/>
      <c r="L9" s="16"/>
      <c r="M9" s="16"/>
      <c r="N9" s="16"/>
    </row>
    <row r="10" spans="1:14" s="1" customFormat="1" ht="12.6" customHeight="1" x14ac:dyDescent="0.2">
      <c r="A10" s="16"/>
      <c r="B10" s="24" t="s">
        <v>8</v>
      </c>
      <c r="C10" s="16" t="s">
        <v>9</v>
      </c>
      <c r="D10" s="16" t="s">
        <v>10</v>
      </c>
      <c r="E10" s="16" t="s">
        <v>11</v>
      </c>
      <c r="F10" s="17" t="s">
        <v>12</v>
      </c>
      <c r="G10" s="40"/>
      <c r="H10" s="16"/>
      <c r="I10" s="18" t="s">
        <v>13</v>
      </c>
      <c r="J10" s="16"/>
      <c r="K10" s="16"/>
      <c r="L10" s="16"/>
      <c r="M10" s="16"/>
      <c r="N10" s="16"/>
    </row>
    <row r="11" spans="1:14" s="1" customFormat="1" ht="12.6" customHeight="1" x14ac:dyDescent="0.2">
      <c r="A11" s="16"/>
      <c r="B11" s="16" t="s">
        <v>14</v>
      </c>
      <c r="C11" s="16" t="s">
        <v>14</v>
      </c>
      <c r="D11" s="16" t="s">
        <v>14</v>
      </c>
      <c r="E11" s="16" t="s">
        <v>14</v>
      </c>
      <c r="F11" s="17" t="s">
        <v>15</v>
      </c>
      <c r="G11" s="40"/>
      <c r="H11" s="16" t="s">
        <v>16</v>
      </c>
      <c r="I11" s="18" t="s">
        <v>17</v>
      </c>
      <c r="J11" s="16"/>
      <c r="K11" s="16"/>
      <c r="L11" s="16"/>
      <c r="M11" s="16"/>
      <c r="N11" s="16"/>
    </row>
    <row r="12" spans="1:14" s="2" customFormat="1" ht="19.5" customHeight="1" x14ac:dyDescent="0.2">
      <c r="A12" s="25" t="s">
        <v>18</v>
      </c>
      <c r="B12" s="25" t="s">
        <v>19</v>
      </c>
      <c r="C12" s="25" t="s">
        <v>19</v>
      </c>
      <c r="D12" s="25" t="s">
        <v>19</v>
      </c>
      <c r="E12" s="25" t="s">
        <v>19</v>
      </c>
      <c r="F12" s="26" t="s">
        <v>20</v>
      </c>
      <c r="G12" s="40"/>
      <c r="H12" s="25" t="s">
        <v>11</v>
      </c>
      <c r="I12" s="18" t="s">
        <v>14</v>
      </c>
      <c r="J12" s="25"/>
      <c r="K12" s="25"/>
      <c r="L12" s="25"/>
      <c r="M12" s="25"/>
      <c r="N12" s="25"/>
    </row>
    <row r="13" spans="1:14" x14ac:dyDescent="0.2">
      <c r="A13" s="9">
        <v>1996</v>
      </c>
      <c r="B13" s="27"/>
      <c r="C13" s="27"/>
      <c r="D13" s="27"/>
      <c r="E13" s="27"/>
      <c r="F13" s="28"/>
      <c r="G13" s="41"/>
      <c r="H13" s="36"/>
      <c r="I13" s="36"/>
      <c r="J13" s="9"/>
      <c r="K13" s="9"/>
      <c r="L13" s="9"/>
      <c r="M13" s="9"/>
      <c r="N13" s="9"/>
    </row>
    <row r="14" spans="1:14" x14ac:dyDescent="0.2">
      <c r="A14" s="9">
        <v>1997</v>
      </c>
      <c r="B14" s="27"/>
      <c r="C14" s="27"/>
      <c r="D14" s="27"/>
      <c r="E14" s="27"/>
      <c r="F14" s="28"/>
      <c r="G14" s="41"/>
      <c r="H14" s="36"/>
      <c r="I14" s="36"/>
      <c r="J14" s="9"/>
      <c r="K14" s="9"/>
      <c r="L14" s="9"/>
      <c r="M14" s="9"/>
      <c r="N14" s="9"/>
    </row>
    <row r="15" spans="1:14" x14ac:dyDescent="0.2">
      <c r="A15" s="9">
        <v>1998</v>
      </c>
      <c r="B15" s="27"/>
      <c r="C15" s="27"/>
      <c r="D15" s="27"/>
      <c r="E15" s="27"/>
      <c r="F15" s="28"/>
      <c r="G15" s="41"/>
      <c r="H15" s="36"/>
      <c r="I15" s="36"/>
      <c r="J15" s="9"/>
      <c r="K15" s="9"/>
      <c r="L15" s="9"/>
      <c r="M15" s="9"/>
      <c r="N15" s="9"/>
    </row>
    <row r="16" spans="1:14" x14ac:dyDescent="0.2">
      <c r="A16" s="9">
        <v>1999</v>
      </c>
      <c r="B16" s="29"/>
      <c r="C16" s="30"/>
      <c r="D16" s="30"/>
      <c r="E16" s="29"/>
      <c r="F16" s="28"/>
      <c r="G16" s="41"/>
      <c r="H16" s="28"/>
      <c r="I16" s="36"/>
      <c r="J16" s="9"/>
      <c r="K16" s="9"/>
      <c r="L16" s="9"/>
      <c r="M16" s="9"/>
      <c r="N16" s="9"/>
    </row>
    <row r="17" spans="1:14" x14ac:dyDescent="0.2">
      <c r="A17" s="9">
        <v>2000</v>
      </c>
      <c r="B17" s="29">
        <v>13311673</v>
      </c>
      <c r="C17" s="29">
        <v>141460</v>
      </c>
      <c r="D17" s="30">
        <v>0</v>
      </c>
      <c r="E17" s="29">
        <f t="shared" ref="E17:E36" si="0">SUM(B17+C17+D17)</f>
        <v>13453133</v>
      </c>
      <c r="F17" s="28">
        <v>1049198647.6666666</v>
      </c>
      <c r="G17" s="41"/>
      <c r="H17" s="28">
        <f t="shared" ref="H17:H28" si="1">SUM(G13:G17)</f>
        <v>0</v>
      </c>
      <c r="I17" s="36">
        <f>ROUND(H17/F17*E17,2)</f>
        <v>0</v>
      </c>
      <c r="J17" s="9"/>
      <c r="K17" s="9"/>
      <c r="L17" s="9"/>
      <c r="M17" s="9"/>
      <c r="N17" s="9"/>
    </row>
    <row r="18" spans="1:14" x14ac:dyDescent="0.2">
      <c r="A18" s="9">
        <v>2001</v>
      </c>
      <c r="B18" s="29">
        <v>75644897</v>
      </c>
      <c r="C18" s="29">
        <v>146615</v>
      </c>
      <c r="D18" s="30">
        <v>0</v>
      </c>
      <c r="E18" s="29">
        <f t="shared" si="0"/>
        <v>75791512</v>
      </c>
      <c r="F18" s="28">
        <v>1108035485</v>
      </c>
      <c r="G18" s="41"/>
      <c r="H18" s="28">
        <f t="shared" si="1"/>
        <v>0</v>
      </c>
      <c r="I18" s="36">
        <f t="shared" ref="I18:I32" si="2">ROUND(H18/F18*E18,2)</f>
        <v>0</v>
      </c>
      <c r="J18" s="9"/>
      <c r="K18" s="9"/>
      <c r="L18" s="9"/>
      <c r="M18" s="9"/>
      <c r="N18" s="9"/>
    </row>
    <row r="19" spans="1:14" x14ac:dyDescent="0.2">
      <c r="A19" s="9">
        <v>2002</v>
      </c>
      <c r="B19" s="29">
        <v>104351751</v>
      </c>
      <c r="C19" s="29">
        <v>113214</v>
      </c>
      <c r="D19" s="30">
        <v>0</v>
      </c>
      <c r="E19" s="29">
        <f t="shared" si="0"/>
        <v>104464965</v>
      </c>
      <c r="F19" s="28">
        <v>1156086641.3333333</v>
      </c>
      <c r="G19" s="41"/>
      <c r="H19" s="28">
        <f t="shared" si="1"/>
        <v>0</v>
      </c>
      <c r="I19" s="36">
        <f t="shared" si="2"/>
        <v>0</v>
      </c>
      <c r="J19" s="9"/>
      <c r="K19" s="9"/>
      <c r="L19" s="9"/>
      <c r="M19" s="9"/>
      <c r="N19" s="9"/>
    </row>
    <row r="20" spans="1:14" x14ac:dyDescent="0.2">
      <c r="A20" s="9">
        <v>2003</v>
      </c>
      <c r="B20" s="29">
        <v>27752547</v>
      </c>
      <c r="C20" s="29">
        <v>338926</v>
      </c>
      <c r="D20" s="30">
        <v>0</v>
      </c>
      <c r="E20" s="29">
        <f t="shared" si="0"/>
        <v>28091473</v>
      </c>
      <c r="F20" s="28">
        <v>1180264191</v>
      </c>
      <c r="G20" s="41"/>
      <c r="H20" s="28">
        <f t="shared" si="1"/>
        <v>0</v>
      </c>
      <c r="I20" s="36">
        <f>ROUND(H20/F20*E20,2)</f>
        <v>0</v>
      </c>
      <c r="J20" s="9"/>
      <c r="K20" s="9"/>
      <c r="L20" s="9"/>
      <c r="M20" s="9"/>
      <c r="N20" s="9"/>
    </row>
    <row r="21" spans="1:14" x14ac:dyDescent="0.2">
      <c r="A21" s="9">
        <v>2004</v>
      </c>
      <c r="B21" s="29">
        <v>97480733</v>
      </c>
      <c r="C21" s="29">
        <v>1117703</v>
      </c>
      <c r="D21" s="30">
        <v>0</v>
      </c>
      <c r="E21" s="29">
        <f t="shared" si="0"/>
        <v>98598436</v>
      </c>
      <c r="F21" s="28">
        <v>1193749349</v>
      </c>
      <c r="G21" s="41"/>
      <c r="H21" s="28">
        <f t="shared" si="1"/>
        <v>0</v>
      </c>
      <c r="I21" s="36">
        <f t="shared" si="2"/>
        <v>0</v>
      </c>
      <c r="J21" s="9"/>
      <c r="K21" s="9"/>
      <c r="L21" s="9"/>
      <c r="M21" s="9"/>
      <c r="N21" s="9"/>
    </row>
    <row r="22" spans="1:14" x14ac:dyDescent="0.2">
      <c r="A22" s="9">
        <v>2005</v>
      </c>
      <c r="B22" s="29">
        <v>65851426</v>
      </c>
      <c r="C22" s="29">
        <v>175489</v>
      </c>
      <c r="D22" s="30">
        <v>0</v>
      </c>
      <c r="E22" s="29">
        <f t="shared" si="0"/>
        <v>66026915</v>
      </c>
      <c r="F22" s="28">
        <v>1210189788</v>
      </c>
      <c r="G22" s="41"/>
      <c r="H22" s="28">
        <f t="shared" si="1"/>
        <v>0</v>
      </c>
      <c r="I22" s="36">
        <f t="shared" si="2"/>
        <v>0</v>
      </c>
      <c r="J22" s="9"/>
      <c r="K22" s="9"/>
      <c r="L22" s="9"/>
      <c r="M22" s="9"/>
      <c r="N22" s="9"/>
    </row>
    <row r="23" spans="1:14" x14ac:dyDescent="0.2">
      <c r="A23" s="9">
        <v>2006</v>
      </c>
      <c r="B23" s="29">
        <v>230921001</v>
      </c>
      <c r="C23" s="31">
        <v>618832</v>
      </c>
      <c r="D23" s="30">
        <v>0</v>
      </c>
      <c r="E23" s="29">
        <f t="shared" si="0"/>
        <v>231539833</v>
      </c>
      <c r="F23" s="28">
        <v>1275299752</v>
      </c>
      <c r="G23" s="41"/>
      <c r="H23" s="28">
        <f t="shared" si="1"/>
        <v>0</v>
      </c>
      <c r="I23" s="36">
        <f t="shared" si="2"/>
        <v>0</v>
      </c>
      <c r="J23" s="9"/>
      <c r="K23" s="9"/>
      <c r="L23" s="9"/>
      <c r="M23" s="9"/>
      <c r="N23" s="9"/>
    </row>
    <row r="24" spans="1:14" x14ac:dyDescent="0.2">
      <c r="A24" s="9">
        <v>2007</v>
      </c>
      <c r="B24" s="29">
        <v>140150810</v>
      </c>
      <c r="C24" s="31">
        <v>1096178</v>
      </c>
      <c r="D24" s="30">
        <v>0</v>
      </c>
      <c r="E24" s="29">
        <f t="shared" si="0"/>
        <v>141246988</v>
      </c>
      <c r="F24" s="28">
        <v>1367978490</v>
      </c>
      <c r="G24" s="41"/>
      <c r="H24" s="28">
        <f t="shared" si="1"/>
        <v>0</v>
      </c>
      <c r="I24" s="36">
        <f t="shared" si="2"/>
        <v>0</v>
      </c>
      <c r="J24" s="9"/>
      <c r="K24" s="9"/>
      <c r="L24" s="9"/>
      <c r="M24" s="9"/>
      <c r="N24" s="9"/>
    </row>
    <row r="25" spans="1:14" x14ac:dyDescent="0.2">
      <c r="A25" s="9">
        <v>2008</v>
      </c>
      <c r="B25" s="29">
        <v>-74992010</v>
      </c>
      <c r="C25" s="31">
        <v>379211</v>
      </c>
      <c r="D25" s="31">
        <v>271558371</v>
      </c>
      <c r="E25" s="29">
        <f t="shared" si="0"/>
        <v>196945572</v>
      </c>
      <c r="F25" s="28">
        <v>1498738835</v>
      </c>
      <c r="G25" s="41"/>
      <c r="H25" s="28">
        <f t="shared" si="1"/>
        <v>0</v>
      </c>
      <c r="I25" s="36">
        <f t="shared" si="2"/>
        <v>0</v>
      </c>
      <c r="J25" s="9"/>
      <c r="K25" s="9"/>
      <c r="L25" s="9"/>
      <c r="M25" s="9"/>
      <c r="N25" s="9"/>
    </row>
    <row r="26" spans="1:14" x14ac:dyDescent="0.2">
      <c r="A26" s="9">
        <v>2009</v>
      </c>
      <c r="B26" s="29">
        <v>254688448</v>
      </c>
      <c r="C26" s="31">
        <v>2543588</v>
      </c>
      <c r="D26" s="31">
        <v>44479</v>
      </c>
      <c r="E26" s="29">
        <f t="shared" si="0"/>
        <v>257276515</v>
      </c>
      <c r="F26" s="28">
        <v>1579997694</v>
      </c>
      <c r="G26" s="41"/>
      <c r="H26" s="28">
        <f t="shared" si="1"/>
        <v>0</v>
      </c>
      <c r="I26" s="36">
        <f t="shared" si="2"/>
        <v>0</v>
      </c>
      <c r="J26" s="9"/>
      <c r="K26" s="9"/>
      <c r="L26" s="9"/>
      <c r="M26" s="9"/>
      <c r="N26" s="9"/>
    </row>
    <row r="27" spans="1:14" x14ac:dyDescent="0.2">
      <c r="A27" s="9">
        <v>2010</v>
      </c>
      <c r="B27" s="31">
        <v>305946689</v>
      </c>
      <c r="C27" s="31">
        <v>5051761</v>
      </c>
      <c r="D27" s="31">
        <v>38081622</v>
      </c>
      <c r="E27" s="29">
        <f t="shared" si="0"/>
        <v>349080072</v>
      </c>
      <c r="F27" s="28">
        <v>1618194282</v>
      </c>
      <c r="G27" s="41"/>
      <c r="H27" s="28">
        <f t="shared" si="1"/>
        <v>0</v>
      </c>
      <c r="I27" s="36">
        <f t="shared" si="2"/>
        <v>0</v>
      </c>
      <c r="J27" s="9"/>
      <c r="K27" s="9"/>
      <c r="L27" s="9"/>
      <c r="M27" s="9"/>
      <c r="N27" s="9"/>
    </row>
    <row r="28" spans="1:14" x14ac:dyDescent="0.2">
      <c r="A28" s="9">
        <v>2011</v>
      </c>
      <c r="B28" s="31">
        <v>354003070</v>
      </c>
      <c r="C28" s="31">
        <v>4103555</v>
      </c>
      <c r="D28" s="31">
        <v>5590653</v>
      </c>
      <c r="E28" s="29">
        <f t="shared" si="0"/>
        <v>363697278</v>
      </c>
      <c r="F28" s="28">
        <v>1654151482</v>
      </c>
      <c r="G28" s="41"/>
      <c r="H28" s="28">
        <f t="shared" si="1"/>
        <v>0</v>
      </c>
      <c r="I28" s="36">
        <f t="shared" si="2"/>
        <v>0</v>
      </c>
      <c r="J28" s="9"/>
      <c r="K28" s="9"/>
      <c r="L28" s="9"/>
      <c r="M28" s="9"/>
      <c r="N28" s="9"/>
    </row>
    <row r="29" spans="1:14" x14ac:dyDescent="0.2">
      <c r="A29" s="9">
        <v>2012</v>
      </c>
      <c r="B29" s="31">
        <v>444775685</v>
      </c>
      <c r="C29" s="31">
        <v>5571470</v>
      </c>
      <c r="D29" s="31">
        <v>110139</v>
      </c>
      <c r="E29" s="29">
        <f>SUM(B29+C29+D29)</f>
        <v>450457294</v>
      </c>
      <c r="F29" s="28">
        <v>1689780634</v>
      </c>
      <c r="G29" s="41"/>
      <c r="H29" s="28">
        <f t="shared" ref="H29:H33" si="3">SUM(G25:G29)</f>
        <v>0</v>
      </c>
      <c r="I29" s="36">
        <f t="shared" si="2"/>
        <v>0</v>
      </c>
      <c r="J29" s="9"/>
      <c r="K29" s="9"/>
      <c r="L29" s="9"/>
      <c r="M29" s="9"/>
      <c r="N29" s="9"/>
    </row>
    <row r="30" spans="1:14" x14ac:dyDescent="0.2">
      <c r="A30" s="9">
        <v>2013</v>
      </c>
      <c r="B30" s="31">
        <v>112105952</v>
      </c>
      <c r="C30" s="31">
        <v>4640565</v>
      </c>
      <c r="D30" s="31">
        <v>1142406</v>
      </c>
      <c r="E30" s="29">
        <f>SUM(B30+C30+D30)</f>
        <v>117888923</v>
      </c>
      <c r="F30" s="28">
        <v>1706299106</v>
      </c>
      <c r="G30" s="41"/>
      <c r="H30" s="28">
        <f t="shared" si="3"/>
        <v>0</v>
      </c>
      <c r="I30" s="36">
        <f t="shared" si="2"/>
        <v>0</v>
      </c>
      <c r="J30" s="9"/>
      <c r="K30" s="9"/>
      <c r="L30" s="9"/>
      <c r="M30" s="9"/>
      <c r="N30" s="9"/>
    </row>
    <row r="31" spans="1:14" x14ac:dyDescent="0.2">
      <c r="A31" s="9">
        <v>2014</v>
      </c>
      <c r="B31" s="31">
        <v>464154663</v>
      </c>
      <c r="C31" s="31">
        <v>9951938</v>
      </c>
      <c r="D31" s="31">
        <v>0</v>
      </c>
      <c r="E31" s="29">
        <f>SUM(B31+C31+D31)</f>
        <v>474106601</v>
      </c>
      <c r="F31" s="28">
        <v>1791923116</v>
      </c>
      <c r="G31" s="41"/>
      <c r="H31" s="28">
        <f t="shared" si="3"/>
        <v>0</v>
      </c>
      <c r="I31" s="36">
        <f t="shared" si="2"/>
        <v>0</v>
      </c>
      <c r="J31" s="9"/>
      <c r="K31" s="9"/>
      <c r="L31" s="9"/>
      <c r="M31" s="9"/>
      <c r="N31" s="9"/>
    </row>
    <row r="32" spans="1:14" x14ac:dyDescent="0.2">
      <c r="A32" s="9">
        <v>2015</v>
      </c>
      <c r="B32" s="31">
        <v>645756028</v>
      </c>
      <c r="C32" s="31">
        <v>7005595</v>
      </c>
      <c r="D32" s="31">
        <v>0</v>
      </c>
      <c r="E32" s="31">
        <f t="shared" ref="E32" si="4">SUM(B32+C32+D32)</f>
        <v>652761623</v>
      </c>
      <c r="F32" s="28">
        <v>1947039073</v>
      </c>
      <c r="G32" s="41"/>
      <c r="H32" s="28">
        <f t="shared" si="3"/>
        <v>0</v>
      </c>
      <c r="I32" s="36">
        <f t="shared" si="2"/>
        <v>0</v>
      </c>
      <c r="J32" s="9"/>
      <c r="K32" s="9"/>
      <c r="L32" s="9"/>
      <c r="M32" s="9"/>
      <c r="N32" s="9"/>
    </row>
    <row r="33" spans="1:14" x14ac:dyDescent="0.2">
      <c r="A33" s="9">
        <v>2016</v>
      </c>
      <c r="B33" s="31">
        <v>541148519</v>
      </c>
      <c r="C33" s="31">
        <v>624030</v>
      </c>
      <c r="D33" s="31">
        <v>0</v>
      </c>
      <c r="E33" s="31">
        <f t="shared" si="0"/>
        <v>541772549</v>
      </c>
      <c r="F33" s="28">
        <v>2112433865</v>
      </c>
      <c r="G33" s="41"/>
      <c r="H33" s="28">
        <f t="shared" si="3"/>
        <v>0</v>
      </c>
      <c r="I33" s="36">
        <f>ROUND(H33/F33*E33,2)</f>
        <v>0</v>
      </c>
      <c r="J33" s="9"/>
      <c r="K33" s="9"/>
      <c r="L33" s="9"/>
      <c r="M33" s="9"/>
      <c r="N33" s="9"/>
    </row>
    <row r="34" spans="1:14" x14ac:dyDescent="0.2">
      <c r="A34" s="9">
        <v>2017</v>
      </c>
      <c r="B34" s="31">
        <v>209435040</v>
      </c>
      <c r="C34" s="31">
        <v>9583890</v>
      </c>
      <c r="D34" s="31">
        <v>0</v>
      </c>
      <c r="E34" s="31">
        <f t="shared" si="0"/>
        <v>219018930</v>
      </c>
      <c r="F34" s="28">
        <v>2284129430</v>
      </c>
      <c r="G34" s="41"/>
      <c r="H34" s="28">
        <f>SUM(G30:G34)</f>
        <v>0</v>
      </c>
      <c r="I34" s="36">
        <f>ROUND(H34/F34*E34,2)</f>
        <v>0</v>
      </c>
      <c r="J34" s="9"/>
      <c r="K34" s="9"/>
      <c r="L34" s="9"/>
      <c r="M34" s="9"/>
      <c r="N34" s="9"/>
    </row>
    <row r="35" spans="1:14" x14ac:dyDescent="0.2">
      <c r="A35" s="9">
        <v>2018</v>
      </c>
      <c r="B35" s="31">
        <v>333738332</v>
      </c>
      <c r="C35" s="31">
        <v>670685</v>
      </c>
      <c r="D35" s="31">
        <v>0</v>
      </c>
      <c r="E35" s="31">
        <f t="shared" si="0"/>
        <v>334409017</v>
      </c>
      <c r="F35" s="28">
        <v>2491259424</v>
      </c>
      <c r="G35" s="41"/>
      <c r="H35" s="28">
        <f>SUM(G31:G35)</f>
        <v>0</v>
      </c>
      <c r="I35" s="36">
        <f>ROUND(H35/F35*E35,2)</f>
        <v>0</v>
      </c>
      <c r="J35" s="9"/>
      <c r="K35" s="9"/>
      <c r="L35" s="9"/>
      <c r="M35" s="9"/>
      <c r="N35" s="9"/>
    </row>
    <row r="36" spans="1:14" x14ac:dyDescent="0.2">
      <c r="A36" s="9">
        <v>2019</v>
      </c>
      <c r="B36" s="31">
        <v>315232971</v>
      </c>
      <c r="C36" s="31">
        <v>1377958</v>
      </c>
      <c r="D36" s="31"/>
      <c r="E36" s="31">
        <f t="shared" si="0"/>
        <v>316610929</v>
      </c>
      <c r="F36" s="28">
        <v>2672928838</v>
      </c>
      <c r="G36" s="41"/>
      <c r="H36" s="28">
        <f>SUM(G32:G36)</f>
        <v>0</v>
      </c>
      <c r="I36" s="36">
        <f>ROUND(H36/F36*E36,2)</f>
        <v>0</v>
      </c>
      <c r="J36" s="9"/>
      <c r="K36" s="9"/>
      <c r="L36" s="9"/>
      <c r="M36" s="9"/>
      <c r="N36" s="9"/>
    </row>
    <row r="37" spans="1:14" x14ac:dyDescent="0.2">
      <c r="A37" s="9"/>
      <c r="B37" s="32">
        <f>SUM(B13:B36)</f>
        <v>4661458225</v>
      </c>
      <c r="C37" s="32">
        <f>SUM(C13:C36)</f>
        <v>55252663</v>
      </c>
      <c r="D37" s="32">
        <f>SUM(D13:D36)</f>
        <v>316527670</v>
      </c>
      <c r="E37" s="32">
        <f>SUM(E13:E36)</f>
        <v>5033238558</v>
      </c>
      <c r="F37" s="33"/>
      <c r="G37" s="33"/>
      <c r="H37" s="33"/>
      <c r="I37" s="33"/>
      <c r="J37" s="33"/>
      <c r="K37" s="33"/>
      <c r="L37" s="9"/>
      <c r="M37" s="36"/>
      <c r="N37" s="9"/>
    </row>
    <row r="38" spans="1:14" x14ac:dyDescent="0.2">
      <c r="A38" s="9"/>
      <c r="B38" s="27"/>
      <c r="C38" s="27"/>
      <c r="D38" s="27"/>
      <c r="E38" s="27"/>
      <c r="F38" s="33"/>
      <c r="G38" s="33"/>
      <c r="H38" s="9"/>
      <c r="I38" s="36"/>
      <c r="J38" s="9"/>
      <c r="K38" s="9"/>
      <c r="L38" s="9"/>
      <c r="M38" s="9"/>
      <c r="N38" s="9"/>
    </row>
    <row r="39" spans="1:14" x14ac:dyDescent="0.2">
      <c r="A39" s="9"/>
      <c r="B39" s="9"/>
      <c r="C39" s="9"/>
      <c r="D39" s="9"/>
      <c r="E39" s="33" t="s">
        <v>21</v>
      </c>
      <c r="F39" s="33"/>
      <c r="G39" s="33"/>
      <c r="H39" s="9"/>
      <c r="I39" s="36">
        <f>SUM(I13:I36)</f>
        <v>0</v>
      </c>
      <c r="J39" s="9"/>
      <c r="K39" s="9"/>
      <c r="L39" s="9"/>
      <c r="M39" s="9"/>
      <c r="N39" s="9"/>
    </row>
    <row r="40" spans="1:14" x14ac:dyDescent="0.2">
      <c r="A40" s="9"/>
      <c r="B40" s="9"/>
      <c r="C40" s="9"/>
      <c r="D40" s="9"/>
      <c r="E40" s="34" t="s">
        <v>22</v>
      </c>
      <c r="F40" s="33"/>
      <c r="G40" s="33"/>
      <c r="H40" s="9"/>
      <c r="I40" s="37"/>
      <c r="J40" s="9"/>
      <c r="K40" s="9"/>
      <c r="L40" s="9"/>
      <c r="M40" s="9"/>
      <c r="N40" s="9"/>
    </row>
    <row r="41" spans="1:14" x14ac:dyDescent="0.2">
      <c r="A41" s="9"/>
      <c r="B41" s="9"/>
      <c r="C41" s="9"/>
      <c r="D41" s="9"/>
      <c r="E41" s="33" t="s">
        <v>23</v>
      </c>
      <c r="F41" s="33"/>
      <c r="G41" s="33"/>
      <c r="H41" s="9"/>
      <c r="I41" s="36">
        <f>MAX(I39-100000,0)</f>
        <v>0</v>
      </c>
      <c r="J41" s="9"/>
      <c r="K41" s="9"/>
      <c r="L41" s="9"/>
      <c r="M41" s="9"/>
      <c r="N41" s="9"/>
    </row>
    <row r="42" spans="1:14" x14ac:dyDescent="0.2">
      <c r="A42" s="9"/>
      <c r="B42" s="9"/>
      <c r="C42" s="9"/>
      <c r="D42" s="9"/>
      <c r="E42" s="33" t="s">
        <v>24</v>
      </c>
      <c r="F42" s="33"/>
      <c r="G42" s="33"/>
      <c r="H42" s="9"/>
      <c r="I42" s="36">
        <v>50000</v>
      </c>
      <c r="J42" s="9"/>
      <c r="K42" s="9"/>
      <c r="L42" s="9"/>
      <c r="M42" s="9"/>
      <c r="N42" s="9"/>
    </row>
    <row r="43" spans="1:14" x14ac:dyDescent="0.2">
      <c r="A43" s="9"/>
      <c r="B43" s="9"/>
      <c r="C43" s="9"/>
      <c r="D43" s="9"/>
      <c r="E43" s="33" t="s">
        <v>25</v>
      </c>
      <c r="F43" s="33"/>
      <c r="G43" s="33"/>
      <c r="H43" s="9"/>
      <c r="I43" s="36">
        <f>MAX(I42-I41,0)</f>
        <v>50000</v>
      </c>
      <c r="J43" s="9"/>
      <c r="K43" s="9"/>
      <c r="L43" s="9"/>
      <c r="M43" s="9"/>
      <c r="N43" s="9"/>
    </row>
    <row r="44" spans="1:14" x14ac:dyDescent="0.2">
      <c r="A44" s="9"/>
      <c r="B44" s="9"/>
      <c r="C44" s="9"/>
      <c r="D44" s="9"/>
      <c r="E44" s="33" t="s">
        <v>26</v>
      </c>
      <c r="F44" s="33"/>
      <c r="G44" s="33"/>
      <c r="H44" s="9"/>
      <c r="I44" s="38">
        <f>MAX(I39-I43,0)</f>
        <v>0</v>
      </c>
      <c r="J44" s="9"/>
      <c r="K44" s="9"/>
      <c r="L44" s="9"/>
      <c r="M44" s="9"/>
      <c r="N44" s="9"/>
    </row>
    <row r="45" spans="1:14" x14ac:dyDescent="0.2">
      <c r="A45" s="9"/>
      <c r="B45" s="27"/>
      <c r="C45" s="27"/>
      <c r="D45" s="27"/>
      <c r="E45" s="33"/>
      <c r="F45" s="33"/>
      <c r="G45" s="33"/>
      <c r="H45" s="33"/>
      <c r="I45" s="33"/>
      <c r="J45" s="33"/>
      <c r="K45" s="33"/>
      <c r="L45" s="9"/>
      <c r="M45" s="36"/>
      <c r="N45" s="9"/>
    </row>
    <row r="46" spans="1:14" x14ac:dyDescent="0.2">
      <c r="A46" s="9"/>
      <c r="B46" s="9"/>
      <c r="C46" s="9"/>
      <c r="D46" s="9"/>
      <c r="E46" s="35" t="s">
        <v>27</v>
      </c>
      <c r="F46" s="33"/>
      <c r="G46" s="33"/>
      <c r="H46" s="33"/>
      <c r="I46" s="33"/>
      <c r="J46" s="33"/>
      <c r="K46" s="33"/>
      <c r="L46" s="9"/>
      <c r="M46" s="36"/>
      <c r="N46" s="9"/>
    </row>
    <row r="47" spans="1:14" x14ac:dyDescent="0.2">
      <c r="A47" s="9"/>
      <c r="B47" s="9"/>
      <c r="C47" s="9"/>
      <c r="D47" s="9"/>
      <c r="E47" s="35" t="s">
        <v>28</v>
      </c>
      <c r="F47" s="33"/>
      <c r="G47" s="33"/>
      <c r="H47" s="33"/>
      <c r="I47" s="33"/>
      <c r="J47" s="33"/>
      <c r="K47" s="33"/>
      <c r="L47" s="9"/>
      <c r="M47" s="36"/>
      <c r="N47" s="9"/>
    </row>
    <row r="48" spans="1:14" x14ac:dyDescent="0.2">
      <c r="A48" s="9"/>
      <c r="B48" s="9"/>
      <c r="C48" s="9"/>
      <c r="D48" s="9"/>
      <c r="E48" s="9"/>
      <c r="F48" s="33"/>
      <c r="G48" s="33"/>
      <c r="H48" s="33"/>
      <c r="I48" s="33"/>
      <c r="J48" s="33"/>
      <c r="K48" s="33"/>
      <c r="L48" s="9"/>
      <c r="M48" s="36"/>
      <c r="N48" s="9"/>
    </row>
    <row r="49" spans="1:14" x14ac:dyDescent="0.2">
      <c r="A49" s="9"/>
      <c r="B49" s="9"/>
      <c r="C49" s="9"/>
      <c r="D49" s="9"/>
      <c r="E49" s="9"/>
      <c r="F49" s="33"/>
      <c r="G49" s="33"/>
      <c r="H49" s="33"/>
      <c r="I49" s="33"/>
      <c r="J49" s="33"/>
      <c r="K49" s="33"/>
      <c r="L49" s="9"/>
      <c r="M49" s="36"/>
      <c r="N49" s="9"/>
    </row>
    <row r="50" spans="1:14" x14ac:dyDescent="0.2">
      <c r="A50" s="9"/>
      <c r="B50" s="9"/>
      <c r="C50" s="9"/>
      <c r="D50" s="9"/>
      <c r="E50" s="9"/>
      <c r="F50" s="33"/>
      <c r="G50" s="33"/>
      <c r="H50" s="33"/>
      <c r="I50" s="33"/>
      <c r="J50" s="33"/>
      <c r="K50" s="33"/>
      <c r="L50" s="9"/>
      <c r="M50" s="36"/>
      <c r="N50" s="9"/>
    </row>
    <row r="51" spans="1:14" x14ac:dyDescent="0.2">
      <c r="A51" s="9"/>
      <c r="B51" s="9"/>
      <c r="C51" s="9"/>
      <c r="D51" s="9"/>
      <c r="E51" s="9"/>
      <c r="F51" s="33"/>
      <c r="G51" s="33"/>
      <c r="H51" s="33"/>
      <c r="I51" s="33"/>
      <c r="J51" s="33"/>
      <c r="K51" s="33"/>
      <c r="L51" s="9"/>
      <c r="M51" s="36"/>
      <c r="N51" s="9"/>
    </row>
    <row r="52" spans="1:14" x14ac:dyDescent="0.2">
      <c r="A52" s="9"/>
      <c r="B52" s="9"/>
      <c r="C52" s="9"/>
      <c r="D52" s="9"/>
      <c r="E52" s="9"/>
      <c r="F52" s="33"/>
      <c r="G52" s="33"/>
      <c r="H52" s="33"/>
      <c r="I52" s="33"/>
      <c r="J52" s="33"/>
      <c r="K52" s="33"/>
      <c r="L52" s="9"/>
      <c r="M52" s="36"/>
      <c r="N52" s="9"/>
    </row>
    <row r="53" spans="1:14" x14ac:dyDescent="0.2">
      <c r="A53" s="9"/>
      <c r="B53" s="9"/>
      <c r="C53" s="9"/>
      <c r="D53" s="9"/>
      <c r="E53" s="9"/>
      <c r="F53" s="33"/>
      <c r="G53" s="33"/>
      <c r="H53" s="33"/>
      <c r="I53" s="33"/>
      <c r="J53" s="33"/>
      <c r="K53" s="33"/>
      <c r="L53" s="9"/>
      <c r="M53" s="36"/>
      <c r="N53" s="9"/>
    </row>
    <row r="54" spans="1:14" x14ac:dyDescent="0.2">
      <c r="A54" s="9"/>
      <c r="B54" s="9"/>
      <c r="C54" s="9"/>
      <c r="D54" s="9"/>
      <c r="E54" s="9"/>
      <c r="F54" s="33"/>
      <c r="G54" s="33"/>
      <c r="H54" s="33"/>
      <c r="I54" s="33"/>
      <c r="J54" s="33"/>
      <c r="K54" s="33"/>
      <c r="L54" s="9"/>
      <c r="M54" s="36"/>
      <c r="N54" s="9"/>
    </row>
    <row r="55" spans="1:14" x14ac:dyDescent="0.2">
      <c r="A55" s="9"/>
      <c r="B55" s="9"/>
      <c r="C55" s="9"/>
      <c r="D55" s="9"/>
      <c r="E55" s="9"/>
      <c r="F55" s="33"/>
      <c r="G55" s="33"/>
      <c r="H55" s="33"/>
      <c r="I55" s="33"/>
      <c r="J55" s="33"/>
      <c r="K55" s="33"/>
      <c r="L55" s="9"/>
      <c r="M55" s="36"/>
      <c r="N55" s="9"/>
    </row>
  </sheetData>
  <sheetProtection algorithmName="SHA-512" hashValue="a70JohHleS/L7JWJKUxRGazNPZE9oA/vsXN+WD/yeOVVG6y+2HqTKLOBUcI3TRpSDFS2TRYefjODzcfDYZp6PQ==" saltValue="aG6Li9Fx8u/p+BF/99VoJQ==" spinCount="100000" sheet="1" objects="1" scenarios="1" selectLockedCells="1"/>
  <mergeCells count="8">
    <mergeCell ref="B9:E9"/>
    <mergeCell ref="G9:G12"/>
    <mergeCell ref="A1:I1"/>
    <mergeCell ref="A3:I3"/>
    <mergeCell ref="A4:I4"/>
    <mergeCell ref="A5:I5"/>
    <mergeCell ref="F7:I7"/>
    <mergeCell ref="G8:I8"/>
  </mergeCells>
  <printOptions horizontalCentered="1"/>
  <pageMargins left="0.2" right="0.23" top="1" bottom="1" header="0.5" footer="0.5"/>
  <pageSetup scale="82" orientation="landscape" r:id="rId1"/>
  <headerFooter alignWithMargins="0">
    <oddFooter>&amp;L&amp;8&amp;D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I</vt:lpstr>
      <vt:lpstr>'Exhibit 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Anderson</dc:creator>
  <cp:lastModifiedBy>Ken Anderson</cp:lastModifiedBy>
  <dcterms:created xsi:type="dcterms:W3CDTF">2020-10-28T13:59:45Z</dcterms:created>
  <dcterms:modified xsi:type="dcterms:W3CDTF">2020-10-28T14:13:02Z</dcterms:modified>
</cp:coreProperties>
</file>