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U:\Legal Delinquency Staff files NPF ONLY\Withdrawal Liability\Worksheets\"/>
    </mc:Choice>
  </mc:AlternateContent>
  <xr:revisionPtr revIDLastSave="0" documentId="13_ncr:1_{4F07C61C-0589-480A-B86D-A417B666F568}" xr6:coauthVersionLast="46" xr6:coauthVersionMax="46" xr10:uidLastSave="{00000000-0000-0000-0000-000000000000}"/>
  <bookViews>
    <workbookView xWindow="32820" yWindow="75" windowWidth="21015" windowHeight="15090" xr2:uid="{00000000-000D-0000-FFFF-FFFF00000000}"/>
  </bookViews>
  <sheets>
    <sheet name="Exhibit I" sheetId="9" r:id="rId1"/>
  </sheets>
  <definedNames>
    <definedName name="_Fill" hidden="1">#REF!</definedName>
    <definedName name="_xlnm.Print_Area" localSheetId="0">'Exhibit I'!$A$1:$I$47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7" i="9" l="1"/>
  <c r="C37" i="9"/>
  <c r="H35" i="9"/>
  <c r="E35" i="9"/>
  <c r="H34" i="9"/>
  <c r="E34" i="9"/>
  <c r="H33" i="9"/>
  <c r="E33" i="9"/>
  <c r="I33" i="9" s="1"/>
  <c r="H32" i="9"/>
  <c r="E32" i="9"/>
  <c r="H31" i="9"/>
  <c r="E31" i="9"/>
  <c r="H30" i="9"/>
  <c r="E30" i="9"/>
  <c r="H29" i="9"/>
  <c r="E29" i="9"/>
  <c r="I29" i="9" s="1"/>
  <c r="H28" i="9"/>
  <c r="E28" i="9"/>
  <c r="H27" i="9"/>
  <c r="E27" i="9"/>
  <c r="I27" i="9" s="1"/>
  <c r="H26" i="9"/>
  <c r="E26" i="9"/>
  <c r="H25" i="9"/>
  <c r="E25" i="9"/>
  <c r="I25" i="9" s="1"/>
  <c r="H24" i="9"/>
  <c r="E24" i="9"/>
  <c r="H23" i="9"/>
  <c r="E23" i="9"/>
  <c r="I23" i="9" s="1"/>
  <c r="H22" i="9"/>
  <c r="E22" i="9"/>
  <c r="H21" i="9"/>
  <c r="E21" i="9"/>
  <c r="I21" i="9" s="1"/>
  <c r="H20" i="9"/>
  <c r="E20" i="9"/>
  <c r="H19" i="9"/>
  <c r="E19" i="9"/>
  <c r="I19" i="9" s="1"/>
  <c r="H18" i="9"/>
  <c r="E18" i="9"/>
  <c r="H17" i="9"/>
  <c r="E17" i="9"/>
  <c r="I17" i="9" s="1"/>
  <c r="I31" i="9" l="1"/>
  <c r="I35" i="9"/>
  <c r="I30" i="9"/>
  <c r="I24" i="9"/>
  <c r="I34" i="9"/>
  <c r="I32" i="9"/>
  <c r="I28" i="9"/>
  <c r="I26" i="9"/>
  <c r="I22" i="9"/>
  <c r="I20" i="9"/>
  <c r="I18" i="9"/>
  <c r="E36" i="9"/>
  <c r="H36" i="9"/>
  <c r="I36" i="9" s="1"/>
  <c r="D37" i="9"/>
  <c r="E37" i="9" l="1"/>
  <c r="I39" i="9" l="1"/>
  <c r="I41" i="9" l="1"/>
  <c r="I43" i="9" s="1"/>
  <c r="I44" i="9" s="1"/>
</calcChain>
</file>

<file path=xl/sharedStrings.xml><?xml version="1.0" encoding="utf-8"?>
<sst xmlns="http://schemas.openxmlformats.org/spreadsheetml/2006/main" count="37" uniqueCount="29">
  <si>
    <t>Unamortized</t>
  </si>
  <si>
    <t>Reallocated</t>
  </si>
  <si>
    <t>Total</t>
  </si>
  <si>
    <t>Contributions</t>
  </si>
  <si>
    <t>Pools</t>
  </si>
  <si>
    <t>Sheet Metal Workers' National Pension Fund</t>
  </si>
  <si>
    <t>5-Year Total,</t>
  </si>
  <si>
    <t>Employer's</t>
  </si>
  <si>
    <t>Adjusted for</t>
  </si>
  <si>
    <t>Share of</t>
  </si>
  <si>
    <t>5-Year</t>
  </si>
  <si>
    <t>Withdrawn</t>
  </si>
  <si>
    <t>As of 12/31</t>
  </si>
  <si>
    <t>Employers</t>
  </si>
  <si>
    <t>Exhibit I</t>
  </si>
  <si>
    <t>Affected Benefits</t>
  </si>
  <si>
    <t>C.  [B]-[A] not less than zero</t>
  </si>
  <si>
    <t>B.  Lesser of 50,000 and 0.75% of UVB</t>
  </si>
  <si>
    <t>Determination of Employer Withdrawal Liability Payments</t>
  </si>
  <si>
    <t>De minimis reduction</t>
  </si>
  <si>
    <t>A.  Excess assessment (over $100,000)</t>
  </si>
  <si>
    <t>Gross allocable amount of unfunded vested benefits</t>
  </si>
  <si>
    <t>Net allocable amount of unfunded vested benefits*</t>
  </si>
  <si>
    <t>* Does not reflect any impact of any partial withdrawal,</t>
  </si>
  <si>
    <t xml:space="preserve">   limitation on annual payments or sale of assets</t>
  </si>
  <si>
    <t>Basic</t>
  </si>
  <si>
    <t>Unamortized Balance of Withdrawal Liability Pools</t>
  </si>
  <si>
    <t>Year Ended</t>
  </si>
  <si>
    <t>For Withdrawals During the Plan Year Ending December 31,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</si>
</sst>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0.0"/>
    <numFmt numFmtId="166" formatCode="mmmm\ d\,\ yyyy"/>
  </numFmts>
  <fonts count="13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4"/>
      <color indexed="12"/>
      <name val="Arial"/>
      <family val="2"/>
    </font>
    <font>
      <b/>
      <sz val="12"/>
      <name val="Arial"/>
      <family val="2"/>
    </font>
    <font>
      <sz val="12"/>
      <name val="Helv"/>
    </font>
    <font>
      <sz val="10"/>
      <color indexed="12"/>
      <name val="Arial"/>
      <family val="2"/>
    </font>
    <font>
      <i/>
      <sz val="9"/>
      <name val="Arial"/>
      <family val="2"/>
    </font>
    <font>
      <b/>
      <u/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</borders>
  <cellStyleXfs count="21">
    <xf numFmtId="0" fontId="0" fillId="0" borderId="0"/>
    <xf numFmtId="38" fontId="7" fillId="0" borderId="0" applyFill="0" applyBorder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3" fontId="2" fillId="0" borderId="0" applyFill="0" applyBorder="0" applyAlignment="0" applyProtection="0"/>
    <xf numFmtId="5" fontId="2" fillId="0" borderId="0" applyFill="0" applyBorder="0" applyAlignment="0" applyProtection="0"/>
    <xf numFmtId="166" fontId="2" fillId="0" borderId="0" applyFill="0" applyBorder="0" applyAlignment="0" applyProtection="0"/>
    <xf numFmtId="2" fontId="2" fillId="0" borderId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6" fillId="0" borderId="0"/>
    <xf numFmtId="0" fontId="6" fillId="0" borderId="0"/>
    <xf numFmtId="0" fontId="1" fillId="0" borderId="0"/>
    <xf numFmtId="9" fontId="6" fillId="0" borderId="0" applyFont="0" applyFill="0" applyBorder="0" applyAlignment="0" applyProtection="0"/>
    <xf numFmtId="0" fontId="2" fillId="0" borderId="1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0" fillId="0" borderId="0" xfId="0" applyAlignment="1">
      <alignment horizontal="centerContinuous"/>
    </xf>
    <xf numFmtId="164" fontId="0" fillId="0" borderId="0" xfId="0" applyNumberFormat="1" applyAlignment="1">
      <alignment horizontal="centerContinuous"/>
    </xf>
    <xf numFmtId="43" fontId="1" fillId="0" borderId="0" xfId="2" applyNumberFormat="1" applyAlignment="1">
      <alignment horizontal="centerContinuous"/>
    </xf>
    <xf numFmtId="43" fontId="1" fillId="0" borderId="0" xfId="2" applyNumberFormat="1" applyAlignment="1">
      <alignment horizontal="center"/>
    </xf>
    <xf numFmtId="43" fontId="1" fillId="0" borderId="0" xfId="2" applyNumberFormat="1"/>
    <xf numFmtId="43" fontId="10" fillId="2" borderId="0" xfId="2" applyNumberFormat="1" applyFont="1" applyFill="1"/>
    <xf numFmtId="164" fontId="6" fillId="0" borderId="0" xfId="0" applyNumberFormat="1" applyFont="1" applyAlignment="1">
      <alignment horizontal="centerContinuous"/>
    </xf>
    <xf numFmtId="0" fontId="6" fillId="0" borderId="0" xfId="0" applyFont="1" applyAlignment="1">
      <alignment horizontal="centerContinuous"/>
    </xf>
    <xf numFmtId="43" fontId="6" fillId="0" borderId="0" xfId="2" applyNumberFormat="1" applyFont="1" applyAlignment="1">
      <alignment horizontal="centerContinuous"/>
    </xf>
    <xf numFmtId="0" fontId="6" fillId="0" borderId="0" xfId="0" applyFont="1"/>
    <xf numFmtId="164" fontId="12" fillId="2" borderId="4" xfId="0" quotePrefix="1" applyNumberFormat="1" applyFont="1" applyFill="1" applyBorder="1" applyAlignment="1">
      <alignment horizontal="center" vertical="center" wrapText="1"/>
    </xf>
    <xf numFmtId="164" fontId="12" fillId="2" borderId="0" xfId="0" quotePrefix="1" applyNumberFormat="1" applyFont="1" applyFill="1" applyBorder="1" applyAlignment="1">
      <alignment horizontal="center" vertical="center" wrapText="1"/>
    </xf>
    <xf numFmtId="164" fontId="4" fillId="0" borderId="0" xfId="0" applyNumberFormat="1" applyFont="1" applyAlignment="1" applyProtection="1">
      <alignment horizontal="center"/>
    </xf>
    <xf numFmtId="164" fontId="6" fillId="0" borderId="0" xfId="0" applyNumberFormat="1" applyFont="1" applyAlignment="1" applyProtection="1">
      <alignment horizontal="centerContinuous"/>
    </xf>
    <xf numFmtId="0" fontId="6" fillId="0" borderId="0" xfId="0" applyFont="1" applyAlignment="1" applyProtection="1">
      <alignment horizontal="centerContinuous"/>
    </xf>
    <xf numFmtId="1" fontId="4" fillId="0" borderId="0" xfId="13" applyNumberFormat="1" applyFont="1" applyFill="1" applyBorder="1" applyAlignment="1" applyProtection="1">
      <alignment horizontal="center"/>
    </xf>
    <xf numFmtId="0" fontId="4" fillId="0" borderId="0" xfId="13" applyFont="1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164" fontId="0" fillId="0" borderId="0" xfId="0" applyNumberFormat="1" applyAlignment="1" applyProtection="1">
      <alignment horizontal="center"/>
    </xf>
    <xf numFmtId="164" fontId="6" fillId="0" borderId="2" xfId="0" applyNumberFormat="1" applyFont="1" applyBorder="1" applyAlignment="1" applyProtection="1">
      <alignment horizontal="center"/>
    </xf>
    <xf numFmtId="164" fontId="0" fillId="0" borderId="3" xfId="0" applyNumberFormat="1" applyBorder="1" applyAlignment="1" applyProtection="1">
      <alignment horizontal="centerContinuous"/>
    </xf>
    <xf numFmtId="164" fontId="0" fillId="0" borderId="5" xfId="0" applyNumberFormat="1" applyBorder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164" fontId="5" fillId="0" borderId="0" xfId="0" applyNumberFormat="1" applyFont="1" applyAlignment="1" applyProtection="1">
      <alignment horizontal="center"/>
    </xf>
    <xf numFmtId="0" fontId="0" fillId="0" borderId="0" xfId="0" applyProtection="1"/>
    <xf numFmtId="37" fontId="0" fillId="0" borderId="0" xfId="0" applyNumberFormat="1" applyProtection="1"/>
    <xf numFmtId="164" fontId="1" fillId="0" borderId="0" xfId="2" applyNumberFormat="1" applyProtection="1"/>
    <xf numFmtId="37" fontId="6" fillId="0" borderId="0" xfId="11" applyNumberFormat="1" applyFont="1" applyProtection="1"/>
    <xf numFmtId="41" fontId="1" fillId="0" borderId="0" xfId="0" applyNumberFormat="1" applyFont="1" applyProtection="1"/>
    <xf numFmtId="37" fontId="6" fillId="0" borderId="0" xfId="11" applyNumberFormat="1" applyProtection="1"/>
    <xf numFmtId="37" fontId="6" fillId="0" borderId="0" xfId="11" applyNumberFormat="1" applyFont="1" applyFill="1" applyProtection="1"/>
    <xf numFmtId="41" fontId="6" fillId="0" borderId="0" xfId="11" applyNumberFormat="1" applyFont="1" applyProtection="1"/>
    <xf numFmtId="41" fontId="6" fillId="0" borderId="0" xfId="11" applyNumberFormat="1" applyFont="1" applyBorder="1" applyProtection="1"/>
    <xf numFmtId="41" fontId="6" fillId="0" borderId="0" xfId="11" applyNumberFormat="1" applyFont="1" applyFill="1" applyBorder="1" applyProtection="1"/>
    <xf numFmtId="37" fontId="0" fillId="0" borderId="4" xfId="0" applyNumberFormat="1" applyBorder="1" applyProtection="1"/>
    <xf numFmtId="164" fontId="0" fillId="0" borderId="0" xfId="0" applyNumberFormat="1" applyProtection="1"/>
    <xf numFmtId="164" fontId="6" fillId="0" borderId="0" xfId="0" applyNumberFormat="1" applyFont="1" applyProtection="1"/>
    <xf numFmtId="164" fontId="11" fillId="0" borderId="0" xfId="0" applyNumberFormat="1" applyFont="1" applyProtection="1"/>
    <xf numFmtId="43" fontId="1" fillId="0" borderId="0" xfId="2" applyNumberFormat="1" applyAlignment="1" applyProtection="1">
      <alignment horizontal="center"/>
    </xf>
    <xf numFmtId="43" fontId="1" fillId="0" borderId="0" xfId="2" applyProtection="1"/>
    <xf numFmtId="43" fontId="1" fillId="0" borderId="0" xfId="2" applyNumberFormat="1" applyProtection="1"/>
    <xf numFmtId="43" fontId="1" fillId="0" borderId="0" xfId="2" applyNumberFormat="1" applyFill="1" applyProtection="1"/>
    <xf numFmtId="43" fontId="4" fillId="0" borderId="0" xfId="2" applyNumberFormat="1" applyFont="1" applyProtection="1"/>
  </cellXfs>
  <cellStyles count="21">
    <cellStyle name="BlueInt" xfId="1" xr:uid="{00000000-0005-0000-0000-000000000000}"/>
    <cellStyle name="Comma" xfId="2" builtinId="3"/>
    <cellStyle name="Comma 2" xfId="3" xr:uid="{00000000-0005-0000-0000-000002000000}"/>
    <cellStyle name="Comma 2 2" xfId="17" xr:uid="{9DA999B9-FAAE-4045-AE9C-BC68CF019D2E}"/>
    <cellStyle name="Comma 3" xfId="4" xr:uid="{00000000-0005-0000-0000-000003000000}"/>
    <cellStyle name="Comma0" xfId="5" xr:uid="{00000000-0005-0000-0000-000005000000}"/>
    <cellStyle name="Currency 2" xfId="20" xr:uid="{9F52D0B3-4AAB-4A2D-A713-83433CEECB35}"/>
    <cellStyle name="Currency0" xfId="6" xr:uid="{00000000-0005-0000-0000-000006000000}"/>
    <cellStyle name="Date" xfId="7" xr:uid="{00000000-0005-0000-0000-000007000000}"/>
    <cellStyle name="Fixed" xfId="8" xr:uid="{00000000-0005-0000-0000-000008000000}"/>
    <cellStyle name="Heading 1" xfId="9" builtinId="16" customBuiltin="1"/>
    <cellStyle name="Heading 2" xfId="10" builtinId="17" customBuiltin="1"/>
    <cellStyle name="Normal" xfId="0" builtinId="0"/>
    <cellStyle name="Normal 2" xfId="11" xr:uid="{00000000-0005-0000-0000-00000C000000}"/>
    <cellStyle name="Normal 2 2" xfId="16" xr:uid="{E154D14C-DE35-4786-B739-2053C0883B48}"/>
    <cellStyle name="Normal 3" xfId="12" xr:uid="{00000000-0005-0000-0000-00000D000000}"/>
    <cellStyle name="Normal 3 2" xfId="18" xr:uid="{C5C7E35B-2016-4F6B-B8FA-02CB7ACA4213}"/>
    <cellStyle name="Normal_Model99_1" xfId="13" xr:uid="{00000000-0005-0000-0000-00000F000000}"/>
    <cellStyle name="Percent 2" xfId="14" xr:uid="{00000000-0005-0000-0000-000012000000}"/>
    <cellStyle name="Percent 2 2" xfId="19" xr:uid="{9A0D307E-019F-415B-B9F1-FF31BC0B2513}"/>
    <cellStyle name="Total" xfId="15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7"/>
  <sheetViews>
    <sheetView tabSelected="1" zoomScaleNormal="100" workbookViewId="0">
      <selection activeCell="G31" sqref="G31"/>
    </sheetView>
  </sheetViews>
  <sheetFormatPr defaultRowHeight="12.75" x14ac:dyDescent="0.2"/>
  <cols>
    <col min="1" max="1" width="11" customWidth="1"/>
    <col min="2" max="3" width="13.7109375" customWidth="1"/>
    <col min="4" max="4" width="15.140625" bestFit="1" customWidth="1"/>
    <col min="5" max="5" width="14.42578125" bestFit="1" customWidth="1"/>
    <col min="6" max="6" width="15" style="4" bestFit="1" customWidth="1"/>
    <col min="7" max="7" width="14" style="4" bestFit="1" customWidth="1"/>
    <col min="8" max="8" width="13.140625" style="4" bestFit="1" customWidth="1"/>
    <col min="9" max="9" width="17.42578125" style="4" bestFit="1" customWidth="1"/>
    <col min="10" max="10" width="14.5703125" style="4" customWidth="1"/>
    <col min="11" max="11" width="14.42578125" style="4" bestFit="1" customWidth="1"/>
    <col min="12" max="12" width="11.42578125" bestFit="1" customWidth="1"/>
    <col min="13" max="13" width="13.85546875" style="9" bestFit="1" customWidth="1"/>
  </cols>
  <sheetData>
    <row r="1" spans="1:13" x14ac:dyDescent="0.2">
      <c r="A1" s="17" t="s">
        <v>14</v>
      </c>
      <c r="B1" s="17"/>
      <c r="C1" s="17"/>
      <c r="D1" s="17"/>
      <c r="E1" s="17"/>
      <c r="F1" s="17"/>
      <c r="G1" s="17"/>
      <c r="H1" s="17"/>
      <c r="I1" s="17"/>
      <c r="J1" s="6"/>
      <c r="K1" s="6"/>
      <c r="L1" s="5"/>
      <c r="M1" s="7"/>
    </row>
    <row r="2" spans="1:13" s="14" customFormat="1" x14ac:dyDescent="0.2">
      <c r="A2" s="18"/>
      <c r="B2" s="19"/>
      <c r="C2" s="19"/>
      <c r="D2" s="19"/>
      <c r="E2" s="19"/>
      <c r="F2" s="18"/>
      <c r="G2" s="18"/>
      <c r="H2" s="18"/>
      <c r="I2" s="18"/>
      <c r="J2" s="11"/>
      <c r="K2" s="11"/>
      <c r="L2" s="12"/>
      <c r="M2" s="13"/>
    </row>
    <row r="3" spans="1:13" x14ac:dyDescent="0.2">
      <c r="A3" s="20" t="s">
        <v>5</v>
      </c>
      <c r="B3" s="20"/>
      <c r="C3" s="20"/>
      <c r="D3" s="20"/>
      <c r="E3" s="20"/>
      <c r="F3" s="20"/>
      <c r="G3" s="20"/>
      <c r="H3" s="20"/>
      <c r="I3" s="20"/>
      <c r="J3" s="6"/>
      <c r="K3" s="6"/>
      <c r="L3" s="5"/>
      <c r="M3" s="7"/>
    </row>
    <row r="4" spans="1:13" x14ac:dyDescent="0.2">
      <c r="A4" s="21" t="s">
        <v>18</v>
      </c>
      <c r="B4" s="21"/>
      <c r="C4" s="21"/>
      <c r="D4" s="21"/>
      <c r="E4" s="21"/>
      <c r="F4" s="21"/>
      <c r="G4" s="21"/>
      <c r="H4" s="21"/>
      <c r="I4" s="21"/>
      <c r="J4" s="6"/>
      <c r="K4" s="6"/>
      <c r="L4" s="5"/>
      <c r="M4" s="7"/>
    </row>
    <row r="5" spans="1:13" x14ac:dyDescent="0.2">
      <c r="A5" s="21" t="s">
        <v>28</v>
      </c>
      <c r="B5" s="21"/>
      <c r="C5" s="21"/>
      <c r="D5" s="21"/>
      <c r="E5" s="21"/>
      <c r="F5" s="21"/>
      <c r="G5" s="21"/>
      <c r="H5" s="21"/>
      <c r="I5" s="21"/>
      <c r="J5" s="6"/>
      <c r="K5" s="6"/>
      <c r="L5" s="5"/>
      <c r="M5" s="7"/>
    </row>
    <row r="6" spans="1:13" s="1" customFormat="1" ht="12.6" customHeight="1" x14ac:dyDescent="0.2">
      <c r="A6" s="22"/>
      <c r="B6" s="22"/>
      <c r="C6" s="22"/>
      <c r="D6" s="22"/>
      <c r="E6" s="22"/>
      <c r="F6" s="23"/>
      <c r="G6" s="23"/>
      <c r="H6" s="23"/>
      <c r="I6" s="23"/>
      <c r="J6" s="3"/>
      <c r="K6" s="3"/>
      <c r="M6" s="8"/>
    </row>
    <row r="7" spans="1:13" s="1" customFormat="1" ht="12.6" customHeight="1" thickBot="1" x14ac:dyDescent="0.25">
      <c r="A7" s="22"/>
      <c r="B7" s="22"/>
      <c r="C7" s="22"/>
      <c r="D7" s="22"/>
      <c r="E7" s="22"/>
      <c r="F7" s="24" t="s">
        <v>3</v>
      </c>
      <c r="G7" s="24"/>
      <c r="H7" s="24"/>
      <c r="I7" s="24"/>
      <c r="J7" s="8"/>
    </row>
    <row r="8" spans="1:13" s="1" customFormat="1" ht="12.6" customHeight="1" thickTop="1" x14ac:dyDescent="0.2">
      <c r="A8" s="22"/>
      <c r="B8" s="22"/>
      <c r="C8" s="22"/>
      <c r="D8" s="22"/>
      <c r="E8" s="22"/>
      <c r="F8" s="25"/>
      <c r="G8" s="26"/>
      <c r="H8" s="26"/>
      <c r="I8" s="26"/>
      <c r="J8" s="8"/>
    </row>
    <row r="9" spans="1:13" s="1" customFormat="1" ht="12.6" customHeight="1" x14ac:dyDescent="0.2">
      <c r="A9" s="22"/>
      <c r="B9" s="27" t="s">
        <v>26</v>
      </c>
      <c r="C9" s="28"/>
      <c r="D9" s="28"/>
      <c r="E9" s="28"/>
      <c r="F9" s="23" t="s">
        <v>6</v>
      </c>
      <c r="G9" s="15"/>
      <c r="H9" s="22"/>
      <c r="I9" s="46" t="s">
        <v>7</v>
      </c>
    </row>
    <row r="10" spans="1:13" s="1" customFormat="1" ht="12.6" customHeight="1" x14ac:dyDescent="0.2">
      <c r="A10" s="22"/>
      <c r="B10" s="29" t="s">
        <v>25</v>
      </c>
      <c r="C10" s="22" t="s">
        <v>1</v>
      </c>
      <c r="D10" s="22" t="s">
        <v>15</v>
      </c>
      <c r="E10" s="22" t="s">
        <v>2</v>
      </c>
      <c r="F10" s="23" t="s">
        <v>8</v>
      </c>
      <c r="G10" s="16"/>
      <c r="H10" s="22"/>
      <c r="I10" s="46" t="s">
        <v>9</v>
      </c>
    </row>
    <row r="11" spans="1:13" s="1" customFormat="1" ht="12.6" customHeight="1" x14ac:dyDescent="0.2">
      <c r="A11" s="22"/>
      <c r="B11" s="22" t="s">
        <v>4</v>
      </c>
      <c r="C11" s="22" t="s">
        <v>4</v>
      </c>
      <c r="D11" s="22" t="s">
        <v>4</v>
      </c>
      <c r="E11" s="22" t="s">
        <v>4</v>
      </c>
      <c r="F11" s="23" t="s">
        <v>11</v>
      </c>
      <c r="G11" s="16"/>
      <c r="H11" s="22" t="s">
        <v>10</v>
      </c>
      <c r="I11" s="46" t="s">
        <v>0</v>
      </c>
    </row>
    <row r="12" spans="1:13" s="2" customFormat="1" ht="19.5" customHeight="1" x14ac:dyDescent="0.2">
      <c r="A12" s="30" t="s">
        <v>27</v>
      </c>
      <c r="B12" s="30" t="s">
        <v>12</v>
      </c>
      <c r="C12" s="30" t="s">
        <v>12</v>
      </c>
      <c r="D12" s="30" t="s">
        <v>12</v>
      </c>
      <c r="E12" s="30" t="s">
        <v>12</v>
      </c>
      <c r="F12" s="31" t="s">
        <v>13</v>
      </c>
      <c r="G12" s="16"/>
      <c r="H12" s="30" t="s">
        <v>2</v>
      </c>
      <c r="I12" s="46" t="s">
        <v>4</v>
      </c>
    </row>
    <row r="13" spans="1:13" x14ac:dyDescent="0.2">
      <c r="A13" s="32">
        <v>1997</v>
      </c>
      <c r="B13" s="33"/>
      <c r="C13" s="33"/>
      <c r="D13" s="33"/>
      <c r="E13" s="33"/>
      <c r="F13" s="34"/>
      <c r="G13" s="10"/>
      <c r="H13" s="47"/>
      <c r="I13" s="48"/>
      <c r="J13"/>
      <c r="K13"/>
      <c r="M13"/>
    </row>
    <row r="14" spans="1:13" x14ac:dyDescent="0.2">
      <c r="A14" s="32">
        <v>1998</v>
      </c>
      <c r="B14" s="33"/>
      <c r="C14" s="33"/>
      <c r="D14" s="33"/>
      <c r="E14" s="33"/>
      <c r="F14" s="34"/>
      <c r="G14" s="10"/>
      <c r="H14" s="47"/>
      <c r="I14" s="48"/>
      <c r="J14"/>
      <c r="K14"/>
      <c r="M14"/>
    </row>
    <row r="15" spans="1:13" x14ac:dyDescent="0.2">
      <c r="A15" s="32">
        <v>1999</v>
      </c>
      <c r="B15" s="35"/>
      <c r="C15" s="36"/>
      <c r="D15" s="36"/>
      <c r="E15" s="37"/>
      <c r="F15" s="34"/>
      <c r="G15" s="10"/>
      <c r="H15" s="34"/>
      <c r="I15" s="48"/>
      <c r="J15"/>
      <c r="K15"/>
      <c r="M15"/>
    </row>
    <row r="16" spans="1:13" x14ac:dyDescent="0.2">
      <c r="A16" s="32">
        <v>2000</v>
      </c>
      <c r="B16" s="35"/>
      <c r="C16" s="37"/>
      <c r="D16" s="36"/>
      <c r="E16" s="37"/>
      <c r="F16" s="34"/>
      <c r="G16" s="10"/>
      <c r="H16" s="34"/>
      <c r="I16" s="48"/>
      <c r="J16"/>
      <c r="K16"/>
      <c r="M16"/>
    </row>
    <row r="17" spans="1:13" x14ac:dyDescent="0.2">
      <c r="A17" s="32">
        <v>2001</v>
      </c>
      <c r="B17" s="35">
        <v>37822448</v>
      </c>
      <c r="C17" s="37">
        <v>73308</v>
      </c>
      <c r="D17" s="36">
        <v>0</v>
      </c>
      <c r="E17" s="37">
        <f t="shared" ref="E17:E27" si="0">SUM(B17+C17+D17)</f>
        <v>37895756</v>
      </c>
      <c r="F17" s="34">
        <v>1108035485</v>
      </c>
      <c r="G17" s="10"/>
      <c r="H17" s="34">
        <f t="shared" ref="H17:H27" si="1">SUM(G13:G17)</f>
        <v>0</v>
      </c>
      <c r="I17" s="48">
        <f t="shared" ref="I17:I18" si="2">ROUND(H17/F17*E17,2)</f>
        <v>0</v>
      </c>
      <c r="J17"/>
      <c r="K17"/>
      <c r="M17"/>
    </row>
    <row r="18" spans="1:13" x14ac:dyDescent="0.2">
      <c r="A18" s="32">
        <v>2002</v>
      </c>
      <c r="B18" s="35">
        <v>69567834</v>
      </c>
      <c r="C18" s="37">
        <v>75476</v>
      </c>
      <c r="D18" s="36">
        <v>0</v>
      </c>
      <c r="E18" s="37">
        <f t="shared" si="0"/>
        <v>69643310</v>
      </c>
      <c r="F18" s="34">
        <v>1156086641.3333333</v>
      </c>
      <c r="G18" s="10"/>
      <c r="H18" s="34">
        <f t="shared" si="1"/>
        <v>0</v>
      </c>
      <c r="I18" s="48">
        <f t="shared" si="2"/>
        <v>0</v>
      </c>
      <c r="J18"/>
      <c r="K18"/>
      <c r="M18"/>
    </row>
    <row r="19" spans="1:13" x14ac:dyDescent="0.2">
      <c r="A19" s="32">
        <v>2003</v>
      </c>
      <c r="B19" s="35">
        <v>20814410</v>
      </c>
      <c r="C19" s="37">
        <v>254195</v>
      </c>
      <c r="D19" s="36">
        <v>0</v>
      </c>
      <c r="E19" s="37">
        <f t="shared" si="0"/>
        <v>21068605</v>
      </c>
      <c r="F19" s="34">
        <v>1180264191</v>
      </c>
      <c r="G19" s="10"/>
      <c r="H19" s="34">
        <f t="shared" si="1"/>
        <v>0</v>
      </c>
      <c r="I19" s="48">
        <f>ROUND(H19/F19*E19,2)</f>
        <v>0</v>
      </c>
      <c r="J19"/>
      <c r="K19"/>
      <c r="M19"/>
    </row>
    <row r="20" spans="1:13" x14ac:dyDescent="0.2">
      <c r="A20" s="32">
        <v>2004</v>
      </c>
      <c r="B20" s="35">
        <v>77984586</v>
      </c>
      <c r="C20" s="37">
        <v>894162</v>
      </c>
      <c r="D20" s="36">
        <v>0</v>
      </c>
      <c r="E20" s="37">
        <f t="shared" si="0"/>
        <v>78878748</v>
      </c>
      <c r="F20" s="34">
        <v>1193749349</v>
      </c>
      <c r="G20" s="10"/>
      <c r="H20" s="34">
        <f t="shared" si="1"/>
        <v>0</v>
      </c>
      <c r="I20" s="48">
        <f t="shared" ref="I20:I31" si="3">ROUND(H20/F20*E20,2)</f>
        <v>0</v>
      </c>
      <c r="J20"/>
      <c r="K20"/>
      <c r="M20"/>
    </row>
    <row r="21" spans="1:13" x14ac:dyDescent="0.2">
      <c r="A21" s="32">
        <v>2005</v>
      </c>
      <c r="B21" s="35">
        <v>54876188</v>
      </c>
      <c r="C21" s="37">
        <v>146241</v>
      </c>
      <c r="D21" s="36">
        <v>0</v>
      </c>
      <c r="E21" s="37">
        <f t="shared" si="0"/>
        <v>55022429</v>
      </c>
      <c r="F21" s="34">
        <v>1210189788</v>
      </c>
      <c r="G21" s="10"/>
      <c r="H21" s="34">
        <f t="shared" si="1"/>
        <v>0</v>
      </c>
      <c r="I21" s="48">
        <f t="shared" si="3"/>
        <v>0</v>
      </c>
      <c r="J21"/>
      <c r="K21"/>
      <c r="M21"/>
    </row>
    <row r="22" spans="1:13" x14ac:dyDescent="0.2">
      <c r="A22" s="32">
        <v>2006</v>
      </c>
      <c r="B22" s="38">
        <v>197932287</v>
      </c>
      <c r="C22" s="39">
        <v>530428</v>
      </c>
      <c r="D22" s="36">
        <v>0</v>
      </c>
      <c r="E22" s="37">
        <f t="shared" si="0"/>
        <v>198462715</v>
      </c>
      <c r="F22" s="34">
        <v>1275299752</v>
      </c>
      <c r="G22" s="10"/>
      <c r="H22" s="34">
        <f t="shared" si="1"/>
        <v>0</v>
      </c>
      <c r="I22" s="48">
        <f t="shared" si="3"/>
        <v>0</v>
      </c>
      <c r="J22"/>
      <c r="K22"/>
      <c r="M22"/>
    </row>
    <row r="23" spans="1:13" x14ac:dyDescent="0.2">
      <c r="A23" s="32">
        <v>2007</v>
      </c>
      <c r="B23" s="35">
        <v>122631958</v>
      </c>
      <c r="C23" s="39">
        <v>959156</v>
      </c>
      <c r="D23" s="36">
        <v>0</v>
      </c>
      <c r="E23" s="37">
        <f t="shared" si="0"/>
        <v>123591114</v>
      </c>
      <c r="F23" s="34">
        <v>1367978490</v>
      </c>
      <c r="G23" s="10"/>
      <c r="H23" s="34">
        <f t="shared" si="1"/>
        <v>0</v>
      </c>
      <c r="I23" s="48">
        <f t="shared" si="3"/>
        <v>0</v>
      </c>
      <c r="J23"/>
      <c r="K23"/>
      <c r="M23"/>
    </row>
    <row r="24" spans="1:13" x14ac:dyDescent="0.2">
      <c r="A24" s="32">
        <v>2008</v>
      </c>
      <c r="B24" s="35">
        <v>-66659564</v>
      </c>
      <c r="C24" s="39">
        <v>337077</v>
      </c>
      <c r="D24" s="39">
        <v>210846742</v>
      </c>
      <c r="E24" s="37">
        <f t="shared" si="0"/>
        <v>144524255</v>
      </c>
      <c r="F24" s="34">
        <v>1498738835</v>
      </c>
      <c r="G24" s="10"/>
      <c r="H24" s="34">
        <f t="shared" si="1"/>
        <v>0</v>
      </c>
      <c r="I24" s="48">
        <f t="shared" si="3"/>
        <v>0</v>
      </c>
      <c r="J24"/>
      <c r="K24"/>
      <c r="M24"/>
    </row>
    <row r="25" spans="1:13" x14ac:dyDescent="0.2">
      <c r="A25" s="32">
        <v>2009</v>
      </c>
      <c r="B25" s="35">
        <v>229219603</v>
      </c>
      <c r="C25" s="39">
        <v>2289229</v>
      </c>
      <c r="D25" s="39">
        <v>36821</v>
      </c>
      <c r="E25" s="37">
        <f t="shared" si="0"/>
        <v>231545653</v>
      </c>
      <c r="F25" s="34">
        <v>1579997694</v>
      </c>
      <c r="G25" s="10"/>
      <c r="H25" s="34">
        <f t="shared" si="1"/>
        <v>0</v>
      </c>
      <c r="I25" s="48">
        <f t="shared" si="3"/>
        <v>0</v>
      </c>
      <c r="J25"/>
      <c r="K25"/>
      <c r="M25"/>
    </row>
    <row r="26" spans="1:13" x14ac:dyDescent="0.2">
      <c r="A26" s="32">
        <v>2010</v>
      </c>
      <c r="B26" s="40">
        <v>278133354</v>
      </c>
      <c r="C26" s="40">
        <v>4592510</v>
      </c>
      <c r="D26" s="40">
        <v>32824649</v>
      </c>
      <c r="E26" s="37">
        <f t="shared" si="0"/>
        <v>315550513</v>
      </c>
      <c r="F26" s="34">
        <v>1618194282</v>
      </c>
      <c r="G26" s="10"/>
      <c r="H26" s="34">
        <f t="shared" si="1"/>
        <v>0</v>
      </c>
      <c r="I26" s="48">
        <f t="shared" si="3"/>
        <v>0</v>
      </c>
      <c r="J26"/>
      <c r="K26"/>
      <c r="M26"/>
    </row>
    <row r="27" spans="1:13" x14ac:dyDescent="0.2">
      <c r="A27" s="32">
        <v>2011</v>
      </c>
      <c r="B27" s="41">
        <v>324502814</v>
      </c>
      <c r="C27" s="41">
        <v>3761592</v>
      </c>
      <c r="D27" s="41">
        <v>4954435</v>
      </c>
      <c r="E27" s="38">
        <f t="shared" si="0"/>
        <v>333218841</v>
      </c>
      <c r="F27" s="34">
        <v>1654151482</v>
      </c>
      <c r="G27" s="10"/>
      <c r="H27" s="34">
        <f t="shared" si="1"/>
        <v>0</v>
      </c>
      <c r="I27" s="48">
        <f t="shared" si="3"/>
        <v>0</v>
      </c>
      <c r="J27"/>
      <c r="K27"/>
      <c r="M27"/>
    </row>
    <row r="28" spans="1:13" x14ac:dyDescent="0.2">
      <c r="A28" s="32">
        <v>2012</v>
      </c>
      <c r="B28" s="41">
        <v>410562170</v>
      </c>
      <c r="C28" s="41">
        <v>5142895</v>
      </c>
      <c r="D28" s="41">
        <v>99596</v>
      </c>
      <c r="E28" s="38">
        <f>SUM(B28+C28+D28)</f>
        <v>415804661</v>
      </c>
      <c r="F28" s="34">
        <v>1689780634</v>
      </c>
      <c r="G28" s="10"/>
      <c r="H28" s="34">
        <f t="shared" ref="H28:H32" si="4">SUM(G24:G28)</f>
        <v>0</v>
      </c>
      <c r="I28" s="48">
        <f t="shared" si="3"/>
        <v>0</v>
      </c>
      <c r="J28"/>
      <c r="K28"/>
      <c r="M28"/>
    </row>
    <row r="29" spans="1:13" x14ac:dyDescent="0.2">
      <c r="A29" s="32">
        <v>2013</v>
      </c>
      <c r="B29" s="41">
        <v>104098384</v>
      </c>
      <c r="C29" s="41">
        <v>4309096</v>
      </c>
      <c r="D29" s="41">
        <v>1048995</v>
      </c>
      <c r="E29" s="38">
        <f>SUM(B29+C29+D29)</f>
        <v>109456475</v>
      </c>
      <c r="F29" s="34">
        <v>1706299106</v>
      </c>
      <c r="G29" s="10"/>
      <c r="H29" s="34">
        <f t="shared" si="4"/>
        <v>0</v>
      </c>
      <c r="I29" s="48">
        <f t="shared" si="3"/>
        <v>0</v>
      </c>
      <c r="J29"/>
      <c r="K29"/>
      <c r="M29"/>
    </row>
    <row r="30" spans="1:13" x14ac:dyDescent="0.2">
      <c r="A30" s="32">
        <v>2014</v>
      </c>
      <c r="B30" s="41">
        <v>433211019</v>
      </c>
      <c r="C30" s="41">
        <v>9288476</v>
      </c>
      <c r="D30" s="41">
        <v>0</v>
      </c>
      <c r="E30" s="38">
        <f>SUM(B30+C30+D30)</f>
        <v>442499495</v>
      </c>
      <c r="F30" s="34">
        <v>1791923116</v>
      </c>
      <c r="G30" s="10"/>
      <c r="H30" s="34">
        <f t="shared" si="4"/>
        <v>0</v>
      </c>
      <c r="I30" s="48">
        <f t="shared" si="3"/>
        <v>0</v>
      </c>
      <c r="J30"/>
      <c r="K30"/>
      <c r="M30"/>
    </row>
    <row r="31" spans="1:13" x14ac:dyDescent="0.2">
      <c r="A31" s="32">
        <v>2015</v>
      </c>
      <c r="B31" s="40">
        <v>605396276</v>
      </c>
      <c r="C31" s="40">
        <v>6567746</v>
      </c>
      <c r="D31" s="40">
        <v>0</v>
      </c>
      <c r="E31" s="40">
        <f t="shared" ref="E31" si="5">SUM(B31+C31+D31)</f>
        <v>611964022</v>
      </c>
      <c r="F31" s="34">
        <v>1947039073</v>
      </c>
      <c r="G31" s="10"/>
      <c r="H31" s="34">
        <f t="shared" si="4"/>
        <v>0</v>
      </c>
      <c r="I31" s="48">
        <f t="shared" si="3"/>
        <v>0</v>
      </c>
      <c r="J31"/>
      <c r="K31"/>
      <c r="M31"/>
    </row>
    <row r="32" spans="1:13" x14ac:dyDescent="0.2">
      <c r="A32" s="32">
        <v>2016</v>
      </c>
      <c r="B32" s="40">
        <v>509316253</v>
      </c>
      <c r="C32" s="40">
        <v>587322</v>
      </c>
      <c r="D32" s="40">
        <v>0</v>
      </c>
      <c r="E32" s="40">
        <f t="shared" ref="E32:E35" si="6">SUM(B32+C32+D32)</f>
        <v>509903575</v>
      </c>
      <c r="F32" s="34">
        <v>2112433865</v>
      </c>
      <c r="G32" s="10"/>
      <c r="H32" s="34">
        <f t="shared" si="4"/>
        <v>0</v>
      </c>
      <c r="I32" s="48">
        <f>ROUND(H32/F32*E32,2)</f>
        <v>0</v>
      </c>
      <c r="J32"/>
      <c r="K32"/>
      <c r="M32"/>
    </row>
    <row r="33" spans="1:13" x14ac:dyDescent="0.2">
      <c r="A33" s="32">
        <v>2017</v>
      </c>
      <c r="B33" s="40">
        <v>197799760</v>
      </c>
      <c r="C33" s="40">
        <v>9051452</v>
      </c>
      <c r="D33" s="40">
        <v>0</v>
      </c>
      <c r="E33" s="40">
        <f t="shared" si="6"/>
        <v>206851212</v>
      </c>
      <c r="F33" s="34">
        <v>2284129430</v>
      </c>
      <c r="G33" s="10"/>
      <c r="H33" s="34">
        <f>SUM(G29:G33)</f>
        <v>0</v>
      </c>
      <c r="I33" s="48">
        <f>ROUND(H33/F33*E33,2)</f>
        <v>0</v>
      </c>
      <c r="J33"/>
      <c r="K33"/>
      <c r="M33"/>
    </row>
    <row r="34" spans="1:13" x14ac:dyDescent="0.2">
      <c r="A34" s="32">
        <v>2018</v>
      </c>
      <c r="B34" s="40">
        <v>316173156</v>
      </c>
      <c r="C34" s="40">
        <v>635386</v>
      </c>
      <c r="D34" s="40">
        <v>0</v>
      </c>
      <c r="E34" s="40">
        <f t="shared" si="6"/>
        <v>316808542</v>
      </c>
      <c r="F34" s="34">
        <v>2491259424</v>
      </c>
      <c r="G34" s="10"/>
      <c r="H34" s="34">
        <f>SUM(G30:G34)</f>
        <v>0</v>
      </c>
      <c r="I34" s="48">
        <f>ROUND(H34/F34*E34,2)</f>
        <v>0</v>
      </c>
      <c r="J34"/>
      <c r="K34"/>
      <c r="M34"/>
    </row>
    <row r="35" spans="1:13" x14ac:dyDescent="0.2">
      <c r="A35" s="32">
        <v>2019</v>
      </c>
      <c r="B35" s="40">
        <v>299471322</v>
      </c>
      <c r="C35" s="40">
        <v>1309060</v>
      </c>
      <c r="D35" s="40"/>
      <c r="E35" s="40">
        <f t="shared" si="6"/>
        <v>300780382</v>
      </c>
      <c r="F35" s="34">
        <v>2672928838</v>
      </c>
      <c r="G35" s="10"/>
      <c r="H35" s="34">
        <f>SUM(G31:G35)</f>
        <v>0</v>
      </c>
      <c r="I35" s="48">
        <f>ROUND(H35/F35*E35,2)</f>
        <v>0</v>
      </c>
      <c r="J35"/>
      <c r="K35"/>
      <c r="M35"/>
    </row>
    <row r="36" spans="1:13" x14ac:dyDescent="0.2">
      <c r="A36" s="32">
        <v>2020</v>
      </c>
      <c r="B36" s="40">
        <v>717193372</v>
      </c>
      <c r="C36" s="40">
        <v>10935730</v>
      </c>
      <c r="D36" s="40"/>
      <c r="E36" s="40">
        <f t="shared" ref="E36" si="7">SUM(B36+C36+D36)</f>
        <v>728129102</v>
      </c>
      <c r="F36" s="34">
        <v>2758301968</v>
      </c>
      <c r="G36" s="10"/>
      <c r="H36" s="34">
        <f>SUM(G32:G36)</f>
        <v>0</v>
      </c>
      <c r="I36" s="48">
        <f>ROUND(H36/F36*E36,2)</f>
        <v>0</v>
      </c>
      <c r="J36"/>
      <c r="K36"/>
      <c r="M36"/>
    </row>
    <row r="37" spans="1:13" x14ac:dyDescent="0.2">
      <c r="A37" s="32"/>
      <c r="B37" s="42">
        <f>SUM(B13:B36)</f>
        <v>4940047630</v>
      </c>
      <c r="C37" s="42">
        <f>SUM(C13:C36)</f>
        <v>61740537</v>
      </c>
      <c r="D37" s="42">
        <f>SUM(D13:D36)</f>
        <v>249811238</v>
      </c>
      <c r="E37" s="42">
        <f>SUM(E13:E36)</f>
        <v>5251599405</v>
      </c>
      <c r="F37" s="43"/>
      <c r="H37" s="43"/>
      <c r="I37" s="43"/>
    </row>
    <row r="38" spans="1:13" x14ac:dyDescent="0.2">
      <c r="A38" s="32"/>
      <c r="B38" s="33"/>
      <c r="C38" s="33"/>
      <c r="D38" s="33"/>
      <c r="E38" s="33"/>
      <c r="F38" s="43"/>
      <c r="H38" s="32"/>
      <c r="I38" s="48"/>
      <c r="J38"/>
      <c r="K38"/>
      <c r="M38"/>
    </row>
    <row r="39" spans="1:13" x14ac:dyDescent="0.2">
      <c r="A39" s="32"/>
      <c r="B39" s="32"/>
      <c r="C39" s="32"/>
      <c r="D39" s="32"/>
      <c r="E39" s="43" t="s">
        <v>21</v>
      </c>
      <c r="F39" s="43"/>
      <c r="H39" s="32"/>
      <c r="I39" s="48">
        <f>SUM(I13:I36)</f>
        <v>0</v>
      </c>
      <c r="J39"/>
      <c r="K39"/>
      <c r="M39"/>
    </row>
    <row r="40" spans="1:13" x14ac:dyDescent="0.2">
      <c r="A40" s="32"/>
      <c r="B40" s="32"/>
      <c r="C40" s="32"/>
      <c r="D40" s="32"/>
      <c r="E40" s="44" t="s">
        <v>19</v>
      </c>
      <c r="F40" s="43"/>
      <c r="H40" s="32"/>
      <c r="I40" s="49"/>
      <c r="J40"/>
      <c r="K40"/>
      <c r="M40"/>
    </row>
    <row r="41" spans="1:13" x14ac:dyDescent="0.2">
      <c r="A41" s="32"/>
      <c r="B41" s="32"/>
      <c r="C41" s="32"/>
      <c r="D41" s="32"/>
      <c r="E41" s="43" t="s">
        <v>20</v>
      </c>
      <c r="F41" s="43"/>
      <c r="H41" s="32"/>
      <c r="I41" s="48">
        <f>MAX(I39-100000,0)</f>
        <v>0</v>
      </c>
      <c r="J41"/>
      <c r="K41"/>
      <c r="M41"/>
    </row>
    <row r="42" spans="1:13" x14ac:dyDescent="0.2">
      <c r="A42" s="32"/>
      <c r="B42" s="32"/>
      <c r="C42" s="32"/>
      <c r="D42" s="32"/>
      <c r="E42" s="43" t="s">
        <v>17</v>
      </c>
      <c r="F42" s="43"/>
      <c r="H42" s="32"/>
      <c r="I42" s="48">
        <v>50000</v>
      </c>
      <c r="J42"/>
      <c r="K42"/>
      <c r="M42"/>
    </row>
    <row r="43" spans="1:13" x14ac:dyDescent="0.2">
      <c r="A43" s="32"/>
      <c r="B43" s="32"/>
      <c r="C43" s="32"/>
      <c r="D43" s="32"/>
      <c r="E43" s="43" t="s">
        <v>16</v>
      </c>
      <c r="F43" s="43"/>
      <c r="H43" s="32"/>
      <c r="I43" s="48">
        <f>MAX(I42-I41,0)</f>
        <v>50000</v>
      </c>
      <c r="J43"/>
      <c r="K43"/>
      <c r="M43"/>
    </row>
    <row r="44" spans="1:13" x14ac:dyDescent="0.2">
      <c r="A44" s="32"/>
      <c r="B44" s="32"/>
      <c r="C44" s="32"/>
      <c r="D44" s="32"/>
      <c r="E44" s="43" t="s">
        <v>22</v>
      </c>
      <c r="F44" s="43"/>
      <c r="H44" s="32"/>
      <c r="I44" s="50">
        <f>MAX(I39-I43,0)</f>
        <v>0</v>
      </c>
      <c r="J44"/>
      <c r="K44"/>
      <c r="M44"/>
    </row>
    <row r="45" spans="1:13" x14ac:dyDescent="0.2">
      <c r="A45" s="32"/>
      <c r="B45" s="33"/>
      <c r="C45" s="33"/>
      <c r="D45" s="33"/>
      <c r="E45" s="43"/>
      <c r="F45" s="43"/>
      <c r="H45" s="43"/>
      <c r="I45" s="43"/>
    </row>
    <row r="46" spans="1:13" x14ac:dyDescent="0.2">
      <c r="A46" s="32"/>
      <c r="B46" s="32"/>
      <c r="C46" s="32"/>
      <c r="D46" s="32"/>
      <c r="E46" s="45" t="s">
        <v>23</v>
      </c>
      <c r="F46" s="43"/>
      <c r="H46" s="43"/>
      <c r="I46" s="43"/>
    </row>
    <row r="47" spans="1:13" x14ac:dyDescent="0.2">
      <c r="A47" s="32"/>
      <c r="B47" s="32"/>
      <c r="C47" s="32"/>
      <c r="D47" s="32"/>
      <c r="E47" s="45" t="s">
        <v>24</v>
      </c>
      <c r="F47" s="43"/>
      <c r="H47" s="43"/>
      <c r="I47" s="43"/>
    </row>
  </sheetData>
  <sheetProtection algorithmName="SHA-512" hashValue="fkJFU3g/dPOskeZJYvSP1hAKnoNkJ0e/rPBsc/JtA001Z05ewDlbzK9OHd5OMwGywCIm3nae5c+8k50nNNq+OA==" saltValue="a8V9F+9mF2QYDF88NJ1VaA==" spinCount="100000" sheet="1" objects="1" scenarios="1"/>
  <protectedRanges>
    <protectedRange sqref="G9:G36" name="Range1"/>
  </protectedRanges>
  <mergeCells count="8">
    <mergeCell ref="A3:I3"/>
    <mergeCell ref="A1:I1"/>
    <mergeCell ref="G9:G12"/>
    <mergeCell ref="F7:I7"/>
    <mergeCell ref="B9:E9"/>
    <mergeCell ref="A4:I4"/>
    <mergeCell ref="A5:I5"/>
    <mergeCell ref="G8:I8"/>
  </mergeCells>
  <phoneticPr fontId="0" type="noConversion"/>
  <printOptions horizontalCentered="1"/>
  <pageMargins left="0.2" right="0.23" top="1" bottom="1" header="0.5" footer="0.5"/>
  <pageSetup scale="82" orientation="landscape" r:id="rId1"/>
  <headerFooter alignWithMargins="0">
    <oddFooter>&amp;L&amp;8&amp;D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Exhibit I</vt:lpstr>
      <vt:lpstr>'Exhibit I'!Print_Area</vt:lpstr>
    </vt:vector>
  </TitlesOfParts>
  <Company>Segal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Segal Employee</dc:creator>
  <cp:lastModifiedBy>Ken Anderson</cp:lastModifiedBy>
  <cp:lastPrinted>2018-11-28T15:25:50Z</cp:lastPrinted>
  <dcterms:created xsi:type="dcterms:W3CDTF">1999-04-08T18:44:40Z</dcterms:created>
  <dcterms:modified xsi:type="dcterms:W3CDTF">2021-10-15T12:33:06Z</dcterms:modified>
</cp:coreProperties>
</file>